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3 REALIZACE\240 ZŠ BENEŠE\VÝKAZY VÝMĚR\"/>
    </mc:Choice>
  </mc:AlternateContent>
  <bookViews>
    <workbookView xWindow="0" yWindow="0" windowWidth="28800" windowHeight="118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Položky!$A$1:$G$106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05" i="3"/>
  <c r="BD105" i="3"/>
  <c r="BD106" i="3" s="1"/>
  <c r="H19" i="2" s="1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/>
  <c r="BE101" i="3"/>
  <c r="BD101" i="3"/>
  <c r="BC101" i="3"/>
  <c r="BA101" i="3"/>
  <c r="G101" i="3"/>
  <c r="BB101" i="3" s="1"/>
  <c r="B19" i="2"/>
  <c r="A19" i="2"/>
  <c r="C106" i="3"/>
  <c r="BE98" i="3"/>
  <c r="BD98" i="3"/>
  <c r="BC98" i="3"/>
  <c r="BA98" i="3"/>
  <c r="G98" i="3"/>
  <c r="BB98" i="3" s="1"/>
  <c r="BE97" i="3"/>
  <c r="BE99" i="3" s="1"/>
  <c r="I18" i="2" s="1"/>
  <c r="BD97" i="3"/>
  <c r="BD99" i="3"/>
  <c r="H18" i="2" s="1"/>
  <c r="BC97" i="3"/>
  <c r="BC99" i="3" s="1"/>
  <c r="G18" i="2" s="1"/>
  <c r="BA97" i="3"/>
  <c r="BA99" i="3"/>
  <c r="E18" i="2" s="1"/>
  <c r="G97" i="3"/>
  <c r="BB97" i="3" s="1"/>
  <c r="B18" i="2"/>
  <c r="A18" i="2"/>
  <c r="C99" i="3"/>
  <c r="BD94" i="3"/>
  <c r="BD95" i="3" s="1"/>
  <c r="H17" i="2" s="1"/>
  <c r="BC94" i="3"/>
  <c r="BB94" i="3"/>
  <c r="BA94" i="3"/>
  <c r="G94" i="3"/>
  <c r="BE94" i="3" s="1"/>
  <c r="BD93" i="3"/>
  <c r="BC93" i="3"/>
  <c r="BC95" i="3" s="1"/>
  <c r="G17" i="2" s="1"/>
  <c r="BB93" i="3"/>
  <c r="BB95" i="3"/>
  <c r="F17" i="2" s="1"/>
  <c r="BA93" i="3"/>
  <c r="G93" i="3"/>
  <c r="BE93" i="3" s="1"/>
  <c r="B17" i="2"/>
  <c r="A17" i="2"/>
  <c r="C95" i="3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/>
  <c r="BE84" i="3"/>
  <c r="BD84" i="3"/>
  <c r="BC84" i="3"/>
  <c r="BA84" i="3"/>
  <c r="G84" i="3"/>
  <c r="BB84" i="3"/>
  <c r="BE83" i="3"/>
  <c r="BD83" i="3"/>
  <c r="BC83" i="3"/>
  <c r="BA83" i="3"/>
  <c r="G83" i="3"/>
  <c r="BB83" i="3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/>
  <c r="BE76" i="3"/>
  <c r="BD76" i="3"/>
  <c r="BC76" i="3"/>
  <c r="BA76" i="3"/>
  <c r="G76" i="3"/>
  <c r="BB76" i="3" s="1"/>
  <c r="BE75" i="3"/>
  <c r="BD75" i="3"/>
  <c r="BC75" i="3"/>
  <c r="BA75" i="3"/>
  <c r="G75" i="3"/>
  <c r="BB75" i="3"/>
  <c r="BE74" i="3"/>
  <c r="BD74" i="3"/>
  <c r="BC74" i="3"/>
  <c r="BA74" i="3"/>
  <c r="G74" i="3"/>
  <c r="BB74" i="3"/>
  <c r="BE73" i="3"/>
  <c r="BD73" i="3"/>
  <c r="BC73" i="3"/>
  <c r="BA73" i="3"/>
  <c r="G73" i="3"/>
  <c r="BB73" i="3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16" i="2"/>
  <c r="A16" i="2"/>
  <c r="C91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15" i="2"/>
  <c r="A15" i="2"/>
  <c r="C68" i="3"/>
  <c r="BE55" i="3"/>
  <c r="BD55" i="3"/>
  <c r="BC55" i="3"/>
  <c r="BA55" i="3"/>
  <c r="G55" i="3"/>
  <c r="BB55" i="3"/>
  <c r="BE54" i="3"/>
  <c r="BD54" i="3"/>
  <c r="BC54" i="3"/>
  <c r="BA54" i="3"/>
  <c r="G54" i="3"/>
  <c r="BB54" i="3"/>
  <c r="BE53" i="3"/>
  <c r="BD53" i="3"/>
  <c r="BC53" i="3"/>
  <c r="BA53" i="3"/>
  <c r="G53" i="3"/>
  <c r="BB53" i="3"/>
  <c r="BE52" i="3"/>
  <c r="BD52" i="3"/>
  <c r="BC52" i="3"/>
  <c r="BA52" i="3"/>
  <c r="G52" i="3"/>
  <c r="BB52" i="3"/>
  <c r="BE51" i="3"/>
  <c r="BD51" i="3"/>
  <c r="BC51" i="3"/>
  <c r="BA51" i="3"/>
  <c r="G51" i="3"/>
  <c r="BB51" i="3"/>
  <c r="BE50" i="3"/>
  <c r="BD50" i="3"/>
  <c r="BC50" i="3"/>
  <c r="BA50" i="3"/>
  <c r="G50" i="3"/>
  <c r="BB50" i="3"/>
  <c r="BE49" i="3"/>
  <c r="BD49" i="3"/>
  <c r="BC49" i="3"/>
  <c r="BA49" i="3"/>
  <c r="G49" i="3"/>
  <c r="BB49" i="3"/>
  <c r="BE48" i="3"/>
  <c r="BD48" i="3"/>
  <c r="BC48" i="3"/>
  <c r="BA48" i="3"/>
  <c r="G48" i="3"/>
  <c r="BB48" i="3"/>
  <c r="BE47" i="3"/>
  <c r="BD47" i="3"/>
  <c r="BC47" i="3"/>
  <c r="BA47" i="3"/>
  <c r="G47" i="3"/>
  <c r="BB47" i="3"/>
  <c r="BE46" i="3"/>
  <c r="BD46" i="3"/>
  <c r="BC46" i="3"/>
  <c r="BA46" i="3"/>
  <c r="BA56" i="3" s="1"/>
  <c r="E14" i="2" s="1"/>
  <c r="G46" i="3"/>
  <c r="BB46" i="3"/>
  <c r="BE45" i="3"/>
  <c r="BD45" i="3"/>
  <c r="BC45" i="3"/>
  <c r="BA45" i="3"/>
  <c r="G45" i="3"/>
  <c r="B14" i="2"/>
  <c r="A14" i="2"/>
  <c r="C56" i="3"/>
  <c r="BE42" i="3"/>
  <c r="BE43" i="3" s="1"/>
  <c r="I13" i="2" s="1"/>
  <c r="BD42" i="3"/>
  <c r="BD43" i="3" s="1"/>
  <c r="H13" i="2" s="1"/>
  <c r="BC42" i="3"/>
  <c r="BB42" i="3"/>
  <c r="BB43" i="3" s="1"/>
  <c r="F13" i="2" s="1"/>
  <c r="G42" i="3"/>
  <c r="BA42" i="3" s="1"/>
  <c r="BA43" i="3" s="1"/>
  <c r="E13" i="2" s="1"/>
  <c r="B13" i="2"/>
  <c r="A13" i="2"/>
  <c r="BC43" i="3"/>
  <c r="G13" i="2"/>
  <c r="C43" i="3"/>
  <c r="BE39" i="3"/>
  <c r="BD39" i="3"/>
  <c r="BD40" i="3"/>
  <c r="H12" i="2"/>
  <c r="BC39" i="3"/>
  <c r="BC40" i="3"/>
  <c r="G12" i="2"/>
  <c r="BB39" i="3"/>
  <c r="BB40" i="3" s="1"/>
  <c r="F12" i="2" s="1"/>
  <c r="G39" i="3"/>
  <c r="G40" i="3" s="1"/>
  <c r="B12" i="2"/>
  <c r="A12" i="2"/>
  <c r="BE40" i="3"/>
  <c r="I12" i="2" s="1"/>
  <c r="C40" i="3"/>
  <c r="BE36" i="3"/>
  <c r="BD36" i="3"/>
  <c r="BC36" i="3"/>
  <c r="BB36" i="3"/>
  <c r="G36" i="3"/>
  <c r="BA36" i="3"/>
  <c r="BE35" i="3"/>
  <c r="BE37" i="3"/>
  <c r="I11" i="2" s="1"/>
  <c r="BD35" i="3"/>
  <c r="BD37" i="3" s="1"/>
  <c r="H11" i="2" s="1"/>
  <c r="BC35" i="3"/>
  <c r="BC37" i="3" s="1"/>
  <c r="G11" i="2" s="1"/>
  <c r="BB35" i="3"/>
  <c r="BB37" i="3" s="1"/>
  <c r="F11" i="2" s="1"/>
  <c r="G35" i="3"/>
  <c r="BA35" i="3" s="1"/>
  <c r="B11" i="2"/>
  <c r="A11" i="2"/>
  <c r="C37" i="3"/>
  <c r="BE31" i="3"/>
  <c r="BD31" i="3"/>
  <c r="BC31" i="3"/>
  <c r="BB31" i="3"/>
  <c r="BB33" i="3" s="1"/>
  <c r="F10" i="2" s="1"/>
  <c r="G31" i="3"/>
  <c r="BA31" i="3" s="1"/>
  <c r="BE29" i="3"/>
  <c r="BD29" i="3"/>
  <c r="BC29" i="3"/>
  <c r="BB29" i="3"/>
  <c r="BA29" i="3"/>
  <c r="G29" i="3"/>
  <c r="BE28" i="3"/>
  <c r="BD28" i="3"/>
  <c r="BC28" i="3"/>
  <c r="BB28" i="3"/>
  <c r="G28" i="3"/>
  <c r="BA28" i="3" s="1"/>
  <c r="B10" i="2"/>
  <c r="A10" i="2"/>
  <c r="C33" i="3"/>
  <c r="BE24" i="3"/>
  <c r="BE26" i="3"/>
  <c r="I9" i="2" s="1"/>
  <c r="BD24" i="3"/>
  <c r="BD26" i="3" s="1"/>
  <c r="H9" i="2" s="1"/>
  <c r="BC24" i="3"/>
  <c r="BC26" i="3" s="1"/>
  <c r="G9" i="2" s="1"/>
  <c r="BB24" i="3"/>
  <c r="G24" i="3"/>
  <c r="G26" i="3" s="1"/>
  <c r="B9" i="2"/>
  <c r="A9" i="2"/>
  <c r="BB26" i="3"/>
  <c r="F9" i="2"/>
  <c r="C26" i="3"/>
  <c r="BE21" i="3"/>
  <c r="BE22" i="3" s="1"/>
  <c r="I8" i="2" s="1"/>
  <c r="BD21" i="3"/>
  <c r="BD22" i="3" s="1"/>
  <c r="H8" i="2" s="1"/>
  <c r="BC21" i="3"/>
  <c r="BC22" i="3" s="1"/>
  <c r="G8" i="2" s="1"/>
  <c r="BB21" i="3"/>
  <c r="BA21" i="3"/>
  <c r="BA22" i="3"/>
  <c r="E8" i="2" s="1"/>
  <c r="G21" i="3"/>
  <c r="G22" i="3" s="1"/>
  <c r="B8" i="2"/>
  <c r="A8" i="2"/>
  <c r="BB22" i="3"/>
  <c r="F8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BA14" i="3"/>
  <c r="G14" i="3"/>
  <c r="BE12" i="3"/>
  <c r="BD12" i="3"/>
  <c r="BC12" i="3"/>
  <c r="BB12" i="3"/>
  <c r="G12" i="3"/>
  <c r="BA12" i="3" s="1"/>
  <c r="BE10" i="3"/>
  <c r="BE19" i="3"/>
  <c r="I7" i="2" s="1"/>
  <c r="BD10" i="3"/>
  <c r="BC10" i="3"/>
  <c r="BB10" i="3"/>
  <c r="G10" i="3"/>
  <c r="BA10" i="3" s="1"/>
  <c r="BE8" i="3"/>
  <c r="BD8" i="3"/>
  <c r="BC8" i="3"/>
  <c r="BB8" i="3"/>
  <c r="G8" i="3"/>
  <c r="B7" i="2"/>
  <c r="A7" i="2"/>
  <c r="C1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9" i="3"/>
  <c r="BA40" i="3" s="1"/>
  <c r="E12" i="2" s="1"/>
  <c r="BB45" i="3"/>
  <c r="BB70" i="3"/>
  <c r="BC106" i="3" l="1"/>
  <c r="G19" i="2" s="1"/>
  <c r="BB106" i="3"/>
  <c r="F19" i="2" s="1"/>
  <c r="BA106" i="3"/>
  <c r="E19" i="2" s="1"/>
  <c r="BB99" i="3"/>
  <c r="F18" i="2" s="1"/>
  <c r="G99" i="3"/>
  <c r="BA95" i="3"/>
  <c r="E17" i="2" s="1"/>
  <c r="G95" i="3"/>
  <c r="BA91" i="3"/>
  <c r="E16" i="2" s="1"/>
  <c r="BC91" i="3"/>
  <c r="G16" i="2" s="1"/>
  <c r="BB91" i="3"/>
  <c r="F16" i="2" s="1"/>
  <c r="BA68" i="3"/>
  <c r="E15" i="2" s="1"/>
  <c r="G68" i="3"/>
  <c r="BB68" i="3"/>
  <c r="F15" i="2" s="1"/>
  <c r="BD68" i="3"/>
  <c r="H15" i="2" s="1"/>
  <c r="BC56" i="3"/>
  <c r="G14" i="2" s="1"/>
  <c r="BB56" i="3"/>
  <c r="F14" i="2" s="1"/>
  <c r="G43" i="3"/>
  <c r="G37" i="3"/>
  <c r="G33" i="3"/>
  <c r="BA33" i="3"/>
  <c r="E10" i="2" s="1"/>
  <c r="BE33" i="3"/>
  <c r="I10" i="2" s="1"/>
  <c r="BC33" i="3"/>
  <c r="G10" i="2" s="1"/>
  <c r="BA24" i="3"/>
  <c r="BA26" i="3" s="1"/>
  <c r="E9" i="2" s="1"/>
  <c r="BB19" i="3"/>
  <c r="F7" i="2" s="1"/>
  <c r="BD19" i="3"/>
  <c r="H7" i="2" s="1"/>
  <c r="BC19" i="3"/>
  <c r="G7" i="2" s="1"/>
  <c r="BD56" i="3"/>
  <c r="H14" i="2" s="1"/>
  <c r="BA37" i="3"/>
  <c r="E11" i="2" s="1"/>
  <c r="BE56" i="3"/>
  <c r="I14" i="2" s="1"/>
  <c r="G56" i="3"/>
  <c r="BD91" i="3"/>
  <c r="H16" i="2" s="1"/>
  <c r="BE106" i="3"/>
  <c r="I19" i="2" s="1"/>
  <c r="G19" i="3"/>
  <c r="G106" i="3"/>
  <c r="BA8" i="3"/>
  <c r="BA19" i="3" s="1"/>
  <c r="E7" i="2" s="1"/>
  <c r="BD33" i="3"/>
  <c r="H10" i="2" s="1"/>
  <c r="BE68" i="3"/>
  <c r="I15" i="2" s="1"/>
  <c r="BC68" i="3"/>
  <c r="G15" i="2" s="1"/>
  <c r="BE91" i="3"/>
  <c r="I16" i="2" s="1"/>
  <c r="G91" i="3"/>
  <c r="BE95" i="3"/>
  <c r="I17" i="2" s="1"/>
  <c r="I20" i="2" l="1"/>
  <c r="C21" i="1" s="1"/>
  <c r="F20" i="2"/>
  <c r="C16" i="1" s="1"/>
  <c r="H20" i="2"/>
  <c r="C17" i="1" s="1"/>
  <c r="G20" i="2"/>
  <c r="C18" i="1" s="1"/>
  <c r="E20" i="2"/>
  <c r="G27" i="2" l="1"/>
  <c r="I27" i="2" s="1"/>
  <c r="G17" i="1" s="1"/>
  <c r="G28" i="2"/>
  <c r="I28" i="2" s="1"/>
  <c r="G18" i="1" s="1"/>
  <c r="G29" i="2"/>
  <c r="I29" i="2" s="1"/>
  <c r="G19" i="1" s="1"/>
  <c r="G31" i="2"/>
  <c r="I31" i="2" s="1"/>
  <c r="G21" i="1" s="1"/>
  <c r="G25" i="2"/>
  <c r="I25" i="2" s="1"/>
  <c r="G30" i="2"/>
  <c r="I30" i="2" s="1"/>
  <c r="G20" i="1" s="1"/>
  <c r="C15" i="1"/>
  <c r="C19" i="1" s="1"/>
  <c r="C22" i="1" s="1"/>
  <c r="G32" i="2"/>
  <c r="I32" i="2" s="1"/>
  <c r="G26" i="2"/>
  <c r="I26" i="2" s="1"/>
  <c r="G16" i="1" s="1"/>
  <c r="G15" i="1" l="1"/>
  <c r="H33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<sst xmlns="http://schemas.openxmlformats.org/spreadsheetml/2006/main" count="376" uniqueCount="250">
  <si>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</si>
  <si>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</si>
  <si>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</si>
  <si>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</si>
  <si>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</si>
  <si>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</si>
  <si>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</si>
  <si>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</si>
  <si>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</si>
  <si>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</si>
  <si>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</si>
  <si>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</si>
  <si>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</si>
  <si>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</si>
  <si>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</si>
  <si>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</si>
  <si>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</si>
  <si>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</si>
  <si>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</si>
  <si>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</si>
  <si>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</si>
  <si>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</si>
  <si>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</si>
  <si>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</si>
  <si>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</si>
  <si>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</si>
  <si>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</si>
  <si>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</si>
  <si>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</si>
  <si>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</si>
  <si>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</si>
  <si>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</si>
  <si>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</si>
  <si>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</si>
  <si>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</si>
  <si>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</si>
  <si>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</si>
  <si>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</si>
  <si>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</si>
  <si>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</si>
  <si>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</si>
  <si>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</si>
  <si>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</si>
  <si>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</si>
  <si>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</si>
  <si>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</si>
  <si>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</si>
  <si>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</si>
  <si>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</si>
  <si>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</si>
  <si>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</si>
  <si>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</si>
  <si>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</si>
  <si>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</si>
  <si>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</si>
  <si>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</si>
  <si>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</si>
  <si>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</si>
  <si>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</si>
  <si>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</si>
  <si>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</si>
  <si>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</si>
  <si>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</si>
  <si>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</si>
  <si>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</si>
  <si>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</si>
  <si>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</si>
  <si>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</si>
  <si>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</si>
  <si>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</si>
  <si>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</si>
  <si>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</si>
  <si>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</si>
  <si>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</si>
  <si>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</si>
  <si>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</si>
  <si>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</si>
  <si>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</si>
  <si>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</si>
  <si>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9/2022</t>
  </si>
  <si>
    <t>ZŠ + MŠ tř. Dr.E.BENEŠE 456, BOHUMÍN</t>
  </si>
  <si>
    <t>01</t>
  </si>
  <si>
    <t>ZDRAVOTECHNIKA + VYTÁPĚNÍ</t>
  </si>
  <si>
    <t>132202201</t>
  </si>
  <si>
    <t xml:space="preserve">Hloub rýh š 2 m soudrž hor 3 ručně </t>
  </si>
  <si>
    <t>m3</t>
  </si>
  <si>
    <t>1,5*1,2*1</t>
  </si>
  <si>
    <t>161101101</t>
  </si>
  <si>
    <t xml:space="preserve">Svislé přemístění výkopku z hor.1-4 do 2,5 m </t>
  </si>
  <si>
    <t>162201203</t>
  </si>
  <si>
    <t xml:space="preserve">Vodorovné přemíst.výkopku, kolečko hor.1-4, do 10m </t>
  </si>
  <si>
    <t>162501102</t>
  </si>
  <si>
    <t xml:space="preserve">Vodorovné přemístění výkopku z hor.1-4 do 3000 m </t>
  </si>
  <si>
    <t>167101101</t>
  </si>
  <si>
    <t xml:space="preserve">Nakládání výkopku z hor.1-4 v množství do 100 m3 </t>
  </si>
  <si>
    <t>171101105</t>
  </si>
  <si>
    <t xml:space="preserve">Uložení sypaniny do násypů zhutněných na 103% PS </t>
  </si>
  <si>
    <t>174101101</t>
  </si>
  <si>
    <t xml:space="preserve">Zásyp jam, rýh, šachet se zhutněním </t>
  </si>
  <si>
    <t xml:space="preserve">odvoz výkopku na skládku a poplatek </t>
  </si>
  <si>
    <t>t</t>
  </si>
  <si>
    <t>3</t>
  </si>
  <si>
    <t>Svislé a kompletní konstrukce</t>
  </si>
  <si>
    <t>346481112</t>
  </si>
  <si>
    <t xml:space="preserve">Zaplentování rýh keramickým pletivem </t>
  </si>
  <si>
    <t>m2</t>
  </si>
  <si>
    <t>4</t>
  </si>
  <si>
    <t>Vodorovné konstrukce</t>
  </si>
  <si>
    <t>451541111</t>
  </si>
  <si>
    <t xml:space="preserve">Lože pod potrubí ze štěrkodrtě 0 - 63 mm </t>
  </si>
  <si>
    <t>2*0,8*0,3</t>
  </si>
  <si>
    <t>61</t>
  </si>
  <si>
    <t>Upravy povrchů vnitřní</t>
  </si>
  <si>
    <t>612403388</t>
  </si>
  <si>
    <t xml:space="preserve">Hrubá výplň rýh ve stěnách do 15x15cm maltou z SMS </t>
  </si>
  <si>
    <t>m</t>
  </si>
  <si>
    <t>612403399</t>
  </si>
  <si>
    <t>Hrubá výplň rýh ve stěnách maltou s použitím suché maltové směsi</t>
  </si>
  <si>
    <t>0,15*16</t>
  </si>
  <si>
    <t>612443541</t>
  </si>
  <si>
    <t xml:space="preserve">Omítka rýh stěn maltou sádrovou šířky do 15 cm </t>
  </si>
  <si>
    <t>8</t>
  </si>
  <si>
    <t>Trubní vedení</t>
  </si>
  <si>
    <t>892571111</t>
  </si>
  <si>
    <t xml:space="preserve">Zkouška těsnosti kanalizace DN do 200, vodou </t>
  </si>
  <si>
    <t>892573111</t>
  </si>
  <si>
    <t xml:space="preserve">Zabezpečení konců kanal. potrubí DN do 200, vodou </t>
  </si>
  <si>
    <t>úsek</t>
  </si>
  <si>
    <t>89</t>
  </si>
  <si>
    <t>Ostatní konstrukce na trubním vedení</t>
  </si>
  <si>
    <t xml:space="preserve">napojení na stáv. kanalizaci </t>
  </si>
  <si>
    <t>99</t>
  </si>
  <si>
    <t>Staveništní přesun hmot</t>
  </si>
  <si>
    <t>998276101</t>
  </si>
  <si>
    <t xml:space="preserve">Přesun hmot, trubní vedení plastová, otevř. výkop </t>
  </si>
  <si>
    <t>721</t>
  </si>
  <si>
    <t>Vnitřní kanalizace</t>
  </si>
  <si>
    <t>721171219</t>
  </si>
  <si>
    <t xml:space="preserve">Trubka pro připojení WC, HL202G, D 110 mm </t>
  </si>
  <si>
    <t>kus</t>
  </si>
  <si>
    <t>721176102</t>
  </si>
  <si>
    <t xml:space="preserve">Potrubí HT připojovací D 40 x 1,8 mm </t>
  </si>
  <si>
    <t>721176105</t>
  </si>
  <si>
    <t xml:space="preserve">Potrubí HT připojovací D 110 x 2,7 mm </t>
  </si>
  <si>
    <t>721176115</t>
  </si>
  <si>
    <t xml:space="preserve">Potrubí HT odpadní svislé D 110 x 2,7 mm </t>
  </si>
  <si>
    <t>721176223</t>
  </si>
  <si>
    <t xml:space="preserve">Potrubí KG svodné (ležaté) v zemi D 125 x 3,2 mm </t>
  </si>
  <si>
    <t>721194104</t>
  </si>
  <si>
    <t xml:space="preserve">Vyvedení odpadních výpustek D 40 x 1,8 </t>
  </si>
  <si>
    <t>721194109</t>
  </si>
  <si>
    <t xml:space="preserve">Vyvedení odpadních výpustek D 110 x 2,3 </t>
  </si>
  <si>
    <t>721273180</t>
  </si>
  <si>
    <t xml:space="preserve">Ventil přivzdušňovací podomítkový HL905 </t>
  </si>
  <si>
    <t>721290123</t>
  </si>
  <si>
    <t xml:space="preserve">Zkouška těsnosti kanalizace kouřem DN 300 </t>
  </si>
  <si>
    <t xml:space="preserve">mřížka 200/200 </t>
  </si>
  <si>
    <t>998721101</t>
  </si>
  <si>
    <t xml:space="preserve">Přesun hmot pro vnitřní kanalizaci, výšky do 6 m </t>
  </si>
  <si>
    <t>722</t>
  </si>
  <si>
    <t>Vnitřní vodovod</t>
  </si>
  <si>
    <t>722174002</t>
  </si>
  <si>
    <t xml:space="preserve">Potr vod  PPR FB PN16 svar polyfuz D 20 </t>
  </si>
  <si>
    <t>722176111</t>
  </si>
  <si>
    <t xml:space="preserve">Montáž rozvodů z plastů polyfúz. svařováním DN 16 </t>
  </si>
  <si>
    <t>722181213</t>
  </si>
  <si>
    <t>Izolace návleková  tl. stěny 13 mm vnitřní průměr 22 mm</t>
  </si>
  <si>
    <t>722231161</t>
  </si>
  <si>
    <t xml:space="preserve">Ventil pojistný pružinový P10-237-616, G 1/2 </t>
  </si>
  <si>
    <t>722237121</t>
  </si>
  <si>
    <t xml:space="preserve">Kohout kulový,2xvnitřní záv. R250D DN 15 </t>
  </si>
  <si>
    <t>722237131</t>
  </si>
  <si>
    <t xml:space="preserve">Kohout kulový s vypouštěním,GIACOMINI R250DS DN 15 </t>
  </si>
  <si>
    <t>722237621</t>
  </si>
  <si>
    <t xml:space="preserve">Ventil zpětný,2xvnitřní závit GIACOMINI R60 DN 15 </t>
  </si>
  <si>
    <t>722290226</t>
  </si>
  <si>
    <t xml:space="preserve">Zkouška tlaku potrubí závitového DN 50 </t>
  </si>
  <si>
    <t>722290234</t>
  </si>
  <si>
    <t xml:space="preserve">Proplach a dezinfekce vodovod.potrubí DN 80 </t>
  </si>
  <si>
    <t xml:space="preserve">uzemnění </t>
  </si>
  <si>
    <t>725</t>
  </si>
  <si>
    <t>Zařizovací předměty</t>
  </si>
  <si>
    <t>723213351</t>
  </si>
  <si>
    <t xml:space="preserve">Kulový kohout rohový R780 1/2" </t>
  </si>
  <si>
    <t>725014141</t>
  </si>
  <si>
    <t xml:space="preserve">Klozet závěsný  ZTP + sedátko, bílý </t>
  </si>
  <si>
    <t>725111252</t>
  </si>
  <si>
    <t xml:space="preserve">ovládací deska splachovací  nádrže - ovlád.zepředu </t>
  </si>
  <si>
    <t>725112146</t>
  </si>
  <si>
    <t xml:space="preserve">WC modul podomítkový  vč.splach.nádržky </t>
  </si>
  <si>
    <t>725119306</t>
  </si>
  <si>
    <t xml:space="preserve">Montáž klozetu závěsného </t>
  </si>
  <si>
    <t>725119401</t>
  </si>
  <si>
    <t xml:space="preserve">Montáž předstěnových systémů pro zazdění </t>
  </si>
  <si>
    <t>725212370</t>
  </si>
  <si>
    <t xml:space="preserve">Umyvadlo pro invalidy, se zápachovou uzávěrkou </t>
  </si>
  <si>
    <t>725530811</t>
  </si>
  <si>
    <t xml:space="preserve">Demontáž, zásobník elektrický přepadový  12 l </t>
  </si>
  <si>
    <t>725530921</t>
  </si>
  <si>
    <t xml:space="preserve">Zpětná montáž zásobníků tlakových  10 l </t>
  </si>
  <si>
    <t>725820802</t>
  </si>
  <si>
    <t xml:space="preserve">Demontáž baterie stojánkové do 1otvoru </t>
  </si>
  <si>
    <t>soubor</t>
  </si>
  <si>
    <t>725860212</t>
  </si>
  <si>
    <t xml:space="preserve">Sifon umyvadlový HL134.0 pod omítku </t>
  </si>
  <si>
    <t>725980122</t>
  </si>
  <si>
    <t xml:space="preserve">Dvířka z plastu, 150 x 300 mm </t>
  </si>
  <si>
    <t xml:space="preserve">montážní rám,sada pro umývadlo </t>
  </si>
  <si>
    <t xml:space="preserve">sada HL 227 k WC </t>
  </si>
  <si>
    <t xml:space="preserve">sklopné zrcadlo pro invalidy </t>
  </si>
  <si>
    <t xml:space="preserve">Baterie stojánková pro postižené -umývadlová </t>
  </si>
  <si>
    <t>998725101</t>
  </si>
  <si>
    <t xml:space="preserve">Přesun hmot pro zařizovací předměty, výšky do 6 m </t>
  </si>
  <si>
    <t xml:space="preserve">pevné madlo provedení chrom -dveře </t>
  </si>
  <si>
    <t xml:space="preserve">sklopné madlo provedení chrom - umývadlo </t>
  </si>
  <si>
    <t xml:space="preserve">pevné madlo provedení chrom ,-WC </t>
  </si>
  <si>
    <t>sklopné madlo provedení chrom, s držákem toal.papíru</t>
  </si>
  <si>
    <t>731</t>
  </si>
  <si>
    <t>Kotelny</t>
  </si>
  <si>
    <t>900      RT5</t>
  </si>
  <si>
    <t>Hzs - nezmeřitelné práce   čl.17-1a Práce v tarifní třídě 8  ,ZEDNICKÁ VÝPOMOC</t>
  </si>
  <si>
    <t>h</t>
  </si>
  <si>
    <t>904      R02</t>
  </si>
  <si>
    <t>Hzs-zkousky v ramci montaz.praci Topná zkouška</t>
  </si>
  <si>
    <t>733</t>
  </si>
  <si>
    <t>Rozvod potrubí</t>
  </si>
  <si>
    <t>722164102</t>
  </si>
  <si>
    <t>Montáž potrubí z měděných trubek D 15 mm pájené na měkko</t>
  </si>
  <si>
    <t>19632050</t>
  </si>
  <si>
    <t>Trubka měděná E Cu 99,99 Supersan měkká 15x1 mm</t>
  </si>
  <si>
    <t>735</t>
  </si>
  <si>
    <t>Otopná tělesa</t>
  </si>
  <si>
    <t>735000912</t>
  </si>
  <si>
    <t xml:space="preserve">Oprava-vyregulování ventilů s termost.ovládáním </t>
  </si>
  <si>
    <t>735151821</t>
  </si>
  <si>
    <t xml:space="preserve">Demontáž otopných těles panelových 2řadých,1500 mm </t>
  </si>
  <si>
    <t>735191910</t>
  </si>
  <si>
    <t xml:space="preserve">Napuštění vody do otopného systému - bez kotle </t>
  </si>
  <si>
    <t>735192923</t>
  </si>
  <si>
    <t xml:space="preserve">Zpětná montáž otop.těles panel.2řadých,1500 mm </t>
  </si>
  <si>
    <t>998735101</t>
  </si>
  <si>
    <t xml:space="preserve">Přesun hmot pro otopná tělesa,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</si>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</sst>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3" fillId="0" borderId="40" xfId="1" applyNumberFormat="1" applyFont="1" applyBorder="1"/>
    <xf numFmtId="49" fontId="3" fillId="0" borderId="40" xfId="1" applyNumberFormat="1" applyFont="1" applyBorder="1" applyAlignment="1">
      <alignment horizontal="right"/>
    </xf>
    <xf numFmtId="0" fontId="3" fillId="0" borderId="41" xfId="1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1" applyNumberFormat="1" applyFont="1" applyBorder="1"/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1" xfId="1" applyFont="1" applyBorder="1" applyAlignment="1">
      <alignment horizontal="center" vertical="top"/>
    </xf>
    <xf numFmtId="49" fontId="17" fillId="0" borderId="51" xfId="1" applyNumberFormat="1" applyFont="1" applyBorder="1" applyAlignment="1">
      <alignment horizontal="left" vertical="top"/>
    </xf>
    <xf numFmtId="0" fontId="17" fillId="0" borderId="51" xfId="1" applyFont="1" applyBorder="1" applyAlignment="1">
      <alignment vertical="top" wrapText="1"/>
    </xf>
    <xf numFmtId="49" fontId="17" fillId="0" borderId="51" xfId="1" applyNumberFormat="1" applyFont="1" applyBorder="1" applyAlignment="1">
      <alignment horizontal="center" shrinkToFit="1"/>
    </xf>
    <xf numFmtId="4" fontId="17" fillId="0" borderId="51" xfId="1" applyNumberFormat="1" applyFont="1" applyBorder="1" applyAlignment="1">
      <alignment horizontal="right"/>
    </xf>
    <xf numFmtId="4" fontId="17" fillId="0" borderId="51" xfId="1" applyNumberFormat="1" applyFont="1" applyBorder="1"/>
    <xf numFmtId="0" fontId="18" fillId="0" borderId="0" xfId="1" applyFont="1"/>
    <xf numFmtId="0" fontId="5" fillId="0" borderId="49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49" xfId="1" applyNumberFormat="1" applyFont="1" applyBorder="1" applyAlignment="1">
      <alignment horizontal="right"/>
    </xf>
    <xf numFmtId="4" fontId="20" fillId="3" borderId="52" xfId="1" applyNumberFormat="1" applyFont="1" applyFill="1" applyBorder="1" applyAlignment="1">
      <alignment horizontal="right" wrapText="1"/>
    </xf>
    <xf numFmtId="0" fontId="20" fillId="3" borderId="33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17" fontId="5" fillId="0" borderId="15" xfId="0" applyNumberFormat="1" applyFont="1" applyBorder="1" applyAlignme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3" xfId="0" applyNumberFormat="1" applyFont="1" applyBorder="1"/>
    <xf numFmtId="0" fontId="0" fillId="0" borderId="0" xfId="0" applyAlignment="1">
      <alignment horizontal="left" wrapText="1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54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60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49" fontId="20" fillId="3" borderId="61" xfId="1" applyNumberFormat="1" applyFont="1" applyFill="1" applyBorder="1" applyAlignment="1">
      <alignment horizontal="left" wrapText="1"/>
    </xf>
    <xf numFmtId="49" fontId="21" fillId="0" borderId="62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57" xfId="1" applyNumberFormat="1" applyFont="1" applyBorder="1" applyAlignment="1">
      <alignment horizontal="center"/>
    </xf>
    <xf numFmtId="0" fontId="3" fillId="0" borderId="59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60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10"/>
      <c r="D8" s="210"/>
      <c r="E8" s="211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0">
        <f>Projektant</f>
        <v>0</v>
      </c>
      <c r="D9" s="210"/>
      <c r="E9" s="211"/>
      <c r="F9" s="13"/>
      <c r="G9" s="34"/>
      <c r="H9" s="35"/>
    </row>
    <row r="10" spans="1:57" x14ac:dyDescent="0.2">
      <c r="A10" s="29" t="s">
        <v>15</v>
      </c>
      <c r="B10" s="13"/>
      <c r="C10" s="210"/>
      <c r="D10" s="210"/>
      <c r="E10" s="210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0"/>
      <c r="D11" s="210"/>
      <c r="E11" s="210"/>
      <c r="F11" s="39" t="s">
        <v>17</v>
      </c>
      <c r="G11" s="199">
        <v>44805</v>
      </c>
      <c r="H11" s="35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12"/>
      <c r="D12" s="212"/>
      <c r="E12" s="212"/>
      <c r="F12" s="42" t="s">
        <v>19</v>
      </c>
      <c r="G12" s="43"/>
      <c r="H12" s="35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5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Rekapitulace!A25</f>
        <v>Ztížené výrobní podmínky</v>
      </c>
      <c r="E15" s="57"/>
      <c r="F15" s="58"/>
      <c r="G15" s="55">
        <f>Rekapitulace!I25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Rekapitulace!A26</f>
        <v>Oborová přirážka</v>
      </c>
      <c r="E16" s="59"/>
      <c r="F16" s="60"/>
      <c r="G16" s="55">
        <f>Rekapitulace!I26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Rekapitulace!A27</f>
        <v>Přesun stavebních kapacit</v>
      </c>
      <c r="E17" s="59"/>
      <c r="F17" s="60"/>
      <c r="G17" s="55">
        <f>Rekapitulace!I27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Rekapitulace!A28</f>
        <v>Mimostaveništní doprava</v>
      </c>
      <c r="E18" s="59"/>
      <c r="F18" s="60"/>
      <c r="G18" s="55">
        <f>Rekapitulace!I28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Rekapitulace!A29</f>
        <v>Zařízení staveniště</v>
      </c>
      <c r="E19" s="59"/>
      <c r="F19" s="60"/>
      <c r="G19" s="55">
        <f>Rekapitulace!I29</f>
        <v>0</v>
      </c>
    </row>
    <row r="20" spans="1:7" ht="15.95" customHeight="1" x14ac:dyDescent="0.2">
      <c r="A20" s="63"/>
      <c r="B20" s="54"/>
      <c r="C20" s="55"/>
      <c r="D20" s="9" t="str">
        <f>Rekapitulace!A30</f>
        <v>Provoz investora</v>
      </c>
      <c r="E20" s="59"/>
      <c r="F20" s="60"/>
      <c r="G20" s="55">
        <f>Rekapitulace!I30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Rekapitulace!A31</f>
        <v>Kompletační činnost (IČD)</v>
      </c>
      <c r="E21" s="59"/>
      <c r="F21" s="60"/>
      <c r="G21" s="55">
        <f>Rekapitulace!I31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13" t="s">
        <v>34</v>
      </c>
      <c r="B23" s="21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5">
        <f>C23-F32</f>
        <v>0</v>
      </c>
      <c r="G30" s="206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5">
        <f>ROUND(PRODUCT(F30,C31/100),0)</f>
        <v>0</v>
      </c>
      <c r="G31" s="206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5">
        <v>0</v>
      </c>
      <c r="G32" s="206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05">
        <f>ROUND(PRODUCT(F32,C33/100),0)</f>
        <v>0</v>
      </c>
      <c r="G33" s="206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7">
        <f>ROUND(SUM(F30:F33),0)</f>
        <v>0</v>
      </c>
      <c r="G34" s="208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">
      <c r="A38" s="95"/>
      <c r="B38" s="209"/>
      <c r="C38" s="209"/>
      <c r="D38" s="209"/>
      <c r="E38" s="209"/>
      <c r="F38" s="209"/>
      <c r="G38" s="209"/>
      <c r="H38" t="s">
        <v>6</v>
      </c>
    </row>
    <row r="39" spans="1:8" x14ac:dyDescent="0.2">
      <c r="A39" s="95"/>
      <c r="B39" s="209"/>
      <c r="C39" s="209"/>
      <c r="D39" s="209"/>
      <c r="E39" s="209"/>
      <c r="F39" s="209"/>
      <c r="G39" s="209"/>
      <c r="H39" t="s">
        <v>6</v>
      </c>
    </row>
    <row r="40" spans="1:8" x14ac:dyDescent="0.2">
      <c r="A40" s="95"/>
      <c r="B40" s="209"/>
      <c r="C40" s="209"/>
      <c r="D40" s="209"/>
      <c r="E40" s="209"/>
      <c r="F40" s="209"/>
      <c r="G40" s="209"/>
      <c r="H40" t="s">
        <v>6</v>
      </c>
    </row>
    <row r="41" spans="1:8" x14ac:dyDescent="0.2">
      <c r="A41" s="95"/>
      <c r="B41" s="209"/>
      <c r="C41" s="209"/>
      <c r="D41" s="209"/>
      <c r="E41" s="209"/>
      <c r="F41" s="209"/>
      <c r="G41" s="209"/>
      <c r="H41" t="s">
        <v>6</v>
      </c>
    </row>
    <row r="42" spans="1:8" x14ac:dyDescent="0.2">
      <c r="A42" s="95"/>
      <c r="B42" s="209"/>
      <c r="C42" s="209"/>
      <c r="D42" s="209"/>
      <c r="E42" s="209"/>
      <c r="F42" s="209"/>
      <c r="G42" s="209"/>
      <c r="H42" t="s">
        <v>6</v>
      </c>
    </row>
    <row r="43" spans="1:8" x14ac:dyDescent="0.2">
      <c r="A43" s="95"/>
      <c r="B43" s="209"/>
      <c r="C43" s="209"/>
      <c r="D43" s="209"/>
      <c r="E43" s="209"/>
      <c r="F43" s="209"/>
      <c r="G43" s="209"/>
      <c r="H43" t="s">
        <v>6</v>
      </c>
    </row>
    <row r="44" spans="1:8" x14ac:dyDescent="0.2">
      <c r="A44" s="95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">
      <c r="A45" s="95"/>
      <c r="B45" s="209"/>
      <c r="C45" s="209"/>
      <c r="D45" s="209"/>
      <c r="E45" s="209"/>
      <c r="F45" s="209"/>
      <c r="G45" s="209"/>
      <c r="H45" t="s">
        <v>6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H33" sqref="H33:I3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49</v>
      </c>
      <c r="B1" s="216"/>
      <c r="C1" s="96" t="str">
        <f>CONCATENATE(cislostavby," ",nazevstavby)</f>
        <v>9/2022 ZŠ + MŠ tř. Dr.E.BENEŠE 456, BOHUMÍN</v>
      </c>
      <c r="D1" s="97"/>
      <c r="E1" s="98"/>
      <c r="F1" s="97"/>
      <c r="G1" s="99" t="s">
        <v>50</v>
      </c>
      <c r="H1" s="100"/>
      <c r="I1" s="101"/>
    </row>
    <row r="2" spans="1:9" ht="13.5" thickBot="1" x14ac:dyDescent="0.25">
      <c r="A2" s="217" t="s">
        <v>51</v>
      </c>
      <c r="B2" s="218"/>
      <c r="C2" s="102" t="str">
        <f>CONCATENATE(cisloobjektu," ",nazevobjektu)</f>
        <v>01 ZDRAVOTECHNIKA + VYTÁPĚNÍ</v>
      </c>
      <c r="D2" s="103"/>
      <c r="E2" s="104"/>
      <c r="F2" s="103"/>
      <c r="G2" s="219"/>
      <c r="H2" s="220"/>
      <c r="I2" s="221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5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5" customFormat="1" x14ac:dyDescent="0.2">
      <c r="A7" s="200" t="str">
        <f>Položky!B7</f>
        <v>1</v>
      </c>
      <c r="B7" s="114" t="str">
        <f>Položky!C7</f>
        <v>Zemní práce</v>
      </c>
      <c r="C7" s="65"/>
      <c r="D7" s="115"/>
      <c r="E7" s="201">
        <f>Položky!BA19</f>
        <v>0</v>
      </c>
      <c r="F7" s="202">
        <f>Položky!BB19</f>
        <v>0</v>
      </c>
      <c r="G7" s="202">
        <f>Položky!BC19</f>
        <v>0</v>
      </c>
      <c r="H7" s="202">
        <f>Položky!BD19</f>
        <v>0</v>
      </c>
      <c r="I7" s="203">
        <f>Položky!BE19</f>
        <v>0</v>
      </c>
    </row>
    <row r="8" spans="1:9" s="35" customFormat="1" x14ac:dyDescent="0.2">
      <c r="A8" s="200" t="str">
        <f>Položky!B20</f>
        <v>3</v>
      </c>
      <c r="B8" s="114" t="str">
        <f>Položky!C20</f>
        <v>Svislé a kompletní konstrukce</v>
      </c>
      <c r="C8" s="65"/>
      <c r="D8" s="115"/>
      <c r="E8" s="201">
        <f>Položky!BA22</f>
        <v>0</v>
      </c>
      <c r="F8" s="202">
        <f>Položky!BB22</f>
        <v>0</v>
      </c>
      <c r="G8" s="202">
        <f>Položky!BC22</f>
        <v>0</v>
      </c>
      <c r="H8" s="202">
        <f>Položky!BD22</f>
        <v>0</v>
      </c>
      <c r="I8" s="203">
        <f>Položky!BE22</f>
        <v>0</v>
      </c>
    </row>
    <row r="9" spans="1:9" s="35" customFormat="1" x14ac:dyDescent="0.2">
      <c r="A9" s="200" t="str">
        <f>Položky!B23</f>
        <v>4</v>
      </c>
      <c r="B9" s="114" t="str">
        <f>Položky!C23</f>
        <v>Vodorovné konstrukce</v>
      </c>
      <c r="C9" s="65"/>
      <c r="D9" s="115"/>
      <c r="E9" s="201">
        <f>Položky!BA26</f>
        <v>0</v>
      </c>
      <c r="F9" s="202">
        <f>Položky!BB26</f>
        <v>0</v>
      </c>
      <c r="G9" s="202">
        <f>Položky!BC26</f>
        <v>0</v>
      </c>
      <c r="H9" s="202">
        <f>Položky!BD26</f>
        <v>0</v>
      </c>
      <c r="I9" s="203">
        <f>Položky!BE26</f>
        <v>0</v>
      </c>
    </row>
    <row r="10" spans="1:9" s="35" customFormat="1" x14ac:dyDescent="0.2">
      <c r="A10" s="200" t="str">
        <f>Položky!B27</f>
        <v>61</v>
      </c>
      <c r="B10" s="114" t="str">
        <f>Položky!C27</f>
        <v>Upravy povrchů vnitřní</v>
      </c>
      <c r="C10" s="65"/>
      <c r="D10" s="115"/>
      <c r="E10" s="201">
        <f>Položky!BA33</f>
        <v>0</v>
      </c>
      <c r="F10" s="202">
        <f>Položky!BB33</f>
        <v>0</v>
      </c>
      <c r="G10" s="202">
        <f>Položky!BC33</f>
        <v>0</v>
      </c>
      <c r="H10" s="202">
        <f>Položky!BD33</f>
        <v>0</v>
      </c>
      <c r="I10" s="203">
        <f>Položky!BE33</f>
        <v>0</v>
      </c>
    </row>
    <row r="11" spans="1:9" s="35" customFormat="1" x14ac:dyDescent="0.2">
      <c r="A11" s="200" t="str">
        <f>Položky!B34</f>
        <v>8</v>
      </c>
      <c r="B11" s="114" t="str">
        <f>Položky!C34</f>
        <v>Trubní vedení</v>
      </c>
      <c r="C11" s="65"/>
      <c r="D11" s="115"/>
      <c r="E11" s="201">
        <f>Položky!BA37</f>
        <v>0</v>
      </c>
      <c r="F11" s="202">
        <f>Položky!BB37</f>
        <v>0</v>
      </c>
      <c r="G11" s="202">
        <f>Položky!BC37</f>
        <v>0</v>
      </c>
      <c r="H11" s="202">
        <f>Položky!BD37</f>
        <v>0</v>
      </c>
      <c r="I11" s="203">
        <f>Položky!BE37</f>
        <v>0</v>
      </c>
    </row>
    <row r="12" spans="1:9" s="35" customFormat="1" x14ac:dyDescent="0.2">
      <c r="A12" s="200" t="str">
        <f>Položky!B38</f>
        <v>89</v>
      </c>
      <c r="B12" s="114" t="str">
        <f>Položky!C38</f>
        <v>Ostatní konstrukce na trubním vedení</v>
      </c>
      <c r="C12" s="65"/>
      <c r="D12" s="115"/>
      <c r="E12" s="201">
        <f>Položky!BA40</f>
        <v>0</v>
      </c>
      <c r="F12" s="202">
        <f>Položky!BB40</f>
        <v>0</v>
      </c>
      <c r="G12" s="202">
        <f>Položky!BC40</f>
        <v>0</v>
      </c>
      <c r="H12" s="202">
        <f>Položky!BD40</f>
        <v>0</v>
      </c>
      <c r="I12" s="203">
        <f>Položky!BE40</f>
        <v>0</v>
      </c>
    </row>
    <row r="13" spans="1:9" s="35" customFormat="1" x14ac:dyDescent="0.2">
      <c r="A13" s="200" t="str">
        <f>Položky!B41</f>
        <v>99</v>
      </c>
      <c r="B13" s="114" t="str">
        <f>Položky!C41</f>
        <v>Staveništní přesun hmot</v>
      </c>
      <c r="C13" s="65"/>
      <c r="D13" s="115"/>
      <c r="E13" s="201">
        <f>Položky!BA43</f>
        <v>0</v>
      </c>
      <c r="F13" s="202">
        <f>Položky!BB43</f>
        <v>0</v>
      </c>
      <c r="G13" s="202">
        <f>Položky!BC43</f>
        <v>0</v>
      </c>
      <c r="H13" s="202">
        <f>Položky!BD43</f>
        <v>0</v>
      </c>
      <c r="I13" s="203">
        <f>Položky!BE43</f>
        <v>0</v>
      </c>
    </row>
    <row r="14" spans="1:9" s="35" customFormat="1" x14ac:dyDescent="0.2">
      <c r="A14" s="200" t="str">
        <f>Položky!B44</f>
        <v>721</v>
      </c>
      <c r="B14" s="114" t="str">
        <f>Položky!C44</f>
        <v>Vnitřní kanalizace</v>
      </c>
      <c r="C14" s="65"/>
      <c r="D14" s="115"/>
      <c r="E14" s="201">
        <f>Položky!BA56</f>
        <v>0</v>
      </c>
      <c r="F14" s="202">
        <f>Položky!BB56</f>
        <v>0</v>
      </c>
      <c r="G14" s="202">
        <f>Položky!BC56</f>
        <v>0</v>
      </c>
      <c r="H14" s="202">
        <f>Položky!BD56</f>
        <v>0</v>
      </c>
      <c r="I14" s="203">
        <f>Položky!BE56</f>
        <v>0</v>
      </c>
    </row>
    <row r="15" spans="1:9" s="35" customFormat="1" x14ac:dyDescent="0.2">
      <c r="A15" s="200" t="str">
        <f>Položky!B57</f>
        <v>722</v>
      </c>
      <c r="B15" s="114" t="str">
        <f>Položky!C57</f>
        <v>Vnitřní vodovod</v>
      </c>
      <c r="C15" s="65"/>
      <c r="D15" s="115"/>
      <c r="E15" s="201">
        <f>Položky!BA68</f>
        <v>0</v>
      </c>
      <c r="F15" s="202">
        <f>Položky!BB68</f>
        <v>0</v>
      </c>
      <c r="G15" s="202">
        <f>Položky!BC68</f>
        <v>0</v>
      </c>
      <c r="H15" s="202">
        <f>Položky!BD68</f>
        <v>0</v>
      </c>
      <c r="I15" s="203">
        <f>Položky!BE68</f>
        <v>0</v>
      </c>
    </row>
    <row r="16" spans="1:9" s="35" customFormat="1" x14ac:dyDescent="0.2">
      <c r="A16" s="200" t="str">
        <f>Položky!B69</f>
        <v>725</v>
      </c>
      <c r="B16" s="114" t="str">
        <f>Položky!C69</f>
        <v>Zařizovací předměty</v>
      </c>
      <c r="C16" s="65"/>
      <c r="D16" s="115"/>
      <c r="E16" s="201">
        <f>Položky!BA91</f>
        <v>0</v>
      </c>
      <c r="F16" s="202">
        <f>Položky!BB91</f>
        <v>0</v>
      </c>
      <c r="G16" s="202">
        <f>Položky!BC91</f>
        <v>0</v>
      </c>
      <c r="H16" s="202">
        <f>Položky!BD91</f>
        <v>0</v>
      </c>
      <c r="I16" s="203">
        <f>Položky!BE91</f>
        <v>0</v>
      </c>
    </row>
    <row r="17" spans="1:57" s="35" customFormat="1" x14ac:dyDescent="0.2">
      <c r="A17" s="200" t="str">
        <f>Položky!B92</f>
        <v>731</v>
      </c>
      <c r="B17" s="114" t="str">
        <f>Položky!C92</f>
        <v>Kotelny</v>
      </c>
      <c r="C17" s="65"/>
      <c r="D17" s="115"/>
      <c r="E17" s="201">
        <f>Položky!BA95</f>
        <v>0</v>
      </c>
      <c r="F17" s="202">
        <f>Položky!BB95</f>
        <v>0</v>
      </c>
      <c r="G17" s="202">
        <f>Položky!BC95</f>
        <v>0</v>
      </c>
      <c r="H17" s="202">
        <f>Položky!BD95</f>
        <v>0</v>
      </c>
      <c r="I17" s="203">
        <f>Položky!BE95</f>
        <v>0</v>
      </c>
    </row>
    <row r="18" spans="1:57" s="35" customFormat="1" x14ac:dyDescent="0.2">
      <c r="A18" s="200" t="str">
        <f>Položky!B96</f>
        <v>733</v>
      </c>
      <c r="B18" s="114" t="str">
        <f>Položky!C96</f>
        <v>Rozvod potrubí</v>
      </c>
      <c r="C18" s="65"/>
      <c r="D18" s="115"/>
      <c r="E18" s="201">
        <f>Položky!BA99</f>
        <v>0</v>
      </c>
      <c r="F18" s="202">
        <f>Položky!BB99</f>
        <v>0</v>
      </c>
      <c r="G18" s="202">
        <f>Položky!BC99</f>
        <v>0</v>
      </c>
      <c r="H18" s="202">
        <f>Položky!BD99</f>
        <v>0</v>
      </c>
      <c r="I18" s="203">
        <f>Položky!BE99</f>
        <v>0</v>
      </c>
    </row>
    <row r="19" spans="1:57" s="35" customFormat="1" ht="13.5" thickBot="1" x14ac:dyDescent="0.25">
      <c r="A19" s="200" t="str">
        <f>Položky!B100</f>
        <v>735</v>
      </c>
      <c r="B19" s="114" t="str">
        <f>Položky!C100</f>
        <v>Otopná tělesa</v>
      </c>
      <c r="C19" s="65"/>
      <c r="D19" s="115"/>
      <c r="E19" s="201">
        <f>Položky!BA106</f>
        <v>0</v>
      </c>
      <c r="F19" s="202">
        <f>Položky!BB106</f>
        <v>0</v>
      </c>
      <c r="G19" s="202">
        <f>Položky!BC106</f>
        <v>0</v>
      </c>
      <c r="H19" s="202">
        <f>Položky!BD106</f>
        <v>0</v>
      </c>
      <c r="I19" s="203">
        <f>Položky!BE106</f>
        <v>0</v>
      </c>
    </row>
    <row r="20" spans="1:57" s="122" customFormat="1" ht="13.5" thickBot="1" x14ac:dyDescent="0.25">
      <c r="A20" s="116"/>
      <c r="B20" s="117" t="s">
        <v>58</v>
      </c>
      <c r="C20" s="117"/>
      <c r="D20" s="118"/>
      <c r="E20" s="119">
        <f>SUM(E7:E19)</f>
        <v>0</v>
      </c>
      <c r="F20" s="120">
        <f>SUM(F7:F19)</f>
        <v>0</v>
      </c>
      <c r="G20" s="120">
        <f>SUM(G7:G19)</f>
        <v>0</v>
      </c>
      <c r="H20" s="120">
        <f>SUM(H7:H19)</f>
        <v>0</v>
      </c>
      <c r="I20" s="121">
        <f>SUM(I7:I19)</f>
        <v>0</v>
      </c>
    </row>
    <row r="21" spans="1:57" x14ac:dyDescent="0.2">
      <c r="A21" s="65"/>
      <c r="B21" s="65"/>
      <c r="C21" s="65"/>
      <c r="D21" s="65"/>
      <c r="E21" s="65"/>
      <c r="F21" s="65"/>
      <c r="G21" s="65"/>
      <c r="H21" s="65"/>
      <c r="I21" s="65"/>
    </row>
    <row r="22" spans="1:57" ht="19.5" customHeight="1" x14ac:dyDescent="0.25">
      <c r="A22" s="106" t="s">
        <v>59</v>
      </c>
      <c r="B22" s="106"/>
      <c r="C22" s="106"/>
      <c r="D22" s="106"/>
      <c r="E22" s="106"/>
      <c r="F22" s="106"/>
      <c r="G22" s="123"/>
      <c r="H22" s="106"/>
      <c r="I22" s="106"/>
      <c r="BA22" s="40"/>
      <c r="BB22" s="40"/>
      <c r="BC22" s="40"/>
      <c r="BD22" s="40"/>
      <c r="BE22" s="40"/>
    </row>
    <row r="23" spans="1:57" ht="13.5" thickBot="1" x14ac:dyDescent="0.25">
      <c r="A23" s="76"/>
      <c r="B23" s="76"/>
      <c r="C23" s="76"/>
      <c r="D23" s="76"/>
      <c r="E23" s="76"/>
      <c r="F23" s="76"/>
      <c r="G23" s="76"/>
      <c r="H23" s="76"/>
      <c r="I23" s="76"/>
    </row>
    <row r="24" spans="1:57" x14ac:dyDescent="0.2">
      <c r="A24" s="70" t="s">
        <v>60</v>
      </c>
      <c r="B24" s="71"/>
      <c r="C24" s="71"/>
      <c r="D24" s="124"/>
      <c r="E24" s="125" t="s">
        <v>61</v>
      </c>
      <c r="F24" s="126" t="s">
        <v>62</v>
      </c>
      <c r="G24" s="127" t="s">
        <v>63</v>
      </c>
      <c r="H24" s="128"/>
      <c r="I24" s="129" t="s">
        <v>61</v>
      </c>
    </row>
    <row r="25" spans="1:57" x14ac:dyDescent="0.2">
      <c r="A25" s="63" t="s">
        <v>242</v>
      </c>
      <c r="B25" s="54"/>
      <c r="C25" s="54"/>
      <c r="D25" s="130"/>
      <c r="E25" s="131">
        <v>0</v>
      </c>
      <c r="F25" s="132">
        <v>0</v>
      </c>
      <c r="G25" s="133">
        <f t="shared" ref="G25:G32" si="0">CHOOSE(BA25+1,HSV+PSV,HSV+PSV+Mont,HSV+PSV+Dodavka+Mont,HSV,PSV,Mont,Dodavka,Mont+Dodavka,0)</f>
        <v>0</v>
      </c>
      <c r="H25" s="134"/>
      <c r="I25" s="135">
        <f t="shared" ref="I25:I32" si="1">E25+F25*G25/100</f>
        <v>0</v>
      </c>
      <c r="BA25">
        <v>0</v>
      </c>
    </row>
    <row r="26" spans="1:57" x14ac:dyDescent="0.2">
      <c r="A26" s="63" t="s">
        <v>243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0</v>
      </c>
    </row>
    <row r="27" spans="1:57" x14ac:dyDescent="0.2">
      <c r="A27" s="63" t="s">
        <v>244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0</v>
      </c>
    </row>
    <row r="28" spans="1:57" x14ac:dyDescent="0.2">
      <c r="A28" s="63" t="s">
        <v>245</v>
      </c>
      <c r="B28" s="54"/>
      <c r="C28" s="54"/>
      <c r="D28" s="130"/>
      <c r="E28" s="131">
        <v>0</v>
      </c>
      <c r="F28" s="132">
        <v>0</v>
      </c>
      <c r="G28" s="133">
        <f t="shared" si="0"/>
        <v>0</v>
      </c>
      <c r="H28" s="134"/>
      <c r="I28" s="135">
        <f t="shared" si="1"/>
        <v>0</v>
      </c>
      <c r="BA28">
        <v>0</v>
      </c>
    </row>
    <row r="29" spans="1:57" x14ac:dyDescent="0.2">
      <c r="A29" s="63" t="s">
        <v>246</v>
      </c>
      <c r="B29" s="54"/>
      <c r="C29" s="54"/>
      <c r="D29" s="130"/>
      <c r="E29" s="131">
        <v>0</v>
      </c>
      <c r="F29" s="132">
        <v>0</v>
      </c>
      <c r="G29" s="133">
        <f t="shared" si="0"/>
        <v>0</v>
      </c>
      <c r="H29" s="134"/>
      <c r="I29" s="135">
        <f t="shared" si="1"/>
        <v>0</v>
      </c>
      <c r="BA29">
        <v>1</v>
      </c>
    </row>
    <row r="30" spans="1:57" x14ac:dyDescent="0.2">
      <c r="A30" s="63" t="s">
        <v>247</v>
      </c>
      <c r="B30" s="54"/>
      <c r="C30" s="54"/>
      <c r="D30" s="130"/>
      <c r="E30" s="131">
        <v>0</v>
      </c>
      <c r="F30" s="132">
        <v>0</v>
      </c>
      <c r="G30" s="133">
        <f t="shared" si="0"/>
        <v>0</v>
      </c>
      <c r="H30" s="134"/>
      <c r="I30" s="135">
        <f t="shared" si="1"/>
        <v>0</v>
      </c>
      <c r="BA30">
        <v>1</v>
      </c>
    </row>
    <row r="31" spans="1:57" x14ac:dyDescent="0.2">
      <c r="A31" s="63" t="s">
        <v>248</v>
      </c>
      <c r="B31" s="54"/>
      <c r="C31" s="54"/>
      <c r="D31" s="130"/>
      <c r="E31" s="131">
        <v>0</v>
      </c>
      <c r="F31" s="132">
        <v>0</v>
      </c>
      <c r="G31" s="133">
        <f t="shared" si="0"/>
        <v>0</v>
      </c>
      <c r="H31" s="134"/>
      <c r="I31" s="135">
        <f t="shared" si="1"/>
        <v>0</v>
      </c>
      <c r="BA31">
        <v>2</v>
      </c>
    </row>
    <row r="32" spans="1:57" x14ac:dyDescent="0.2">
      <c r="A32" s="63" t="s">
        <v>249</v>
      </c>
      <c r="B32" s="54"/>
      <c r="C32" s="54"/>
      <c r="D32" s="130"/>
      <c r="E32" s="131">
        <v>0</v>
      </c>
      <c r="F32" s="132">
        <v>0</v>
      </c>
      <c r="G32" s="133">
        <f t="shared" si="0"/>
        <v>0</v>
      </c>
      <c r="H32" s="134"/>
      <c r="I32" s="135">
        <f t="shared" si="1"/>
        <v>0</v>
      </c>
      <c r="BA32">
        <v>2</v>
      </c>
    </row>
    <row r="33" spans="1:9" ht="13.5" thickBot="1" x14ac:dyDescent="0.25">
      <c r="A33" s="136"/>
      <c r="B33" s="137" t="s">
        <v>64</v>
      </c>
      <c r="C33" s="138"/>
      <c r="D33" s="139"/>
      <c r="E33" s="140"/>
      <c r="F33" s="141"/>
      <c r="G33" s="141"/>
      <c r="H33" s="222">
        <f>SUM(I25:I32)</f>
        <v>0</v>
      </c>
      <c r="I33" s="223"/>
    </row>
    <row r="35" spans="1:9" x14ac:dyDescent="0.2">
      <c r="B35" s="122"/>
      <c r="F35" s="142"/>
      <c r="G35" s="143"/>
      <c r="H35" s="143"/>
      <c r="I35" s="144"/>
    </row>
    <row r="36" spans="1:9" x14ac:dyDescent="0.2">
      <c r="F36" s="142"/>
      <c r="G36" s="143"/>
      <c r="H36" s="143"/>
      <c r="I36" s="144"/>
    </row>
    <row r="37" spans="1:9" x14ac:dyDescent="0.2">
      <c r="F37" s="142"/>
      <c r="G37" s="143"/>
      <c r="H37" s="143"/>
      <c r="I37" s="144"/>
    </row>
    <row r="38" spans="1:9" x14ac:dyDescent="0.2">
      <c r="F38" s="142"/>
      <c r="G38" s="143"/>
      <c r="H38" s="143"/>
      <c r="I38" s="144"/>
    </row>
    <row r="39" spans="1:9" x14ac:dyDescent="0.2">
      <c r="F39" s="142"/>
      <c r="G39" s="143"/>
      <c r="H39" s="143"/>
      <c r="I39" s="144"/>
    </row>
    <row r="40" spans="1:9" x14ac:dyDescent="0.2">
      <c r="F40" s="142"/>
      <c r="G40" s="143"/>
      <c r="H40" s="143"/>
      <c r="I40" s="144"/>
    </row>
    <row r="41" spans="1:9" x14ac:dyDescent="0.2">
      <c r="F41" s="142"/>
      <c r="G41" s="143"/>
      <c r="H41" s="143"/>
      <c r="I41" s="144"/>
    </row>
    <row r="42" spans="1:9" x14ac:dyDescent="0.2">
      <c r="F42" s="142"/>
      <c r="G42" s="143"/>
      <c r="H42" s="143"/>
      <c r="I42" s="144"/>
    </row>
    <row r="43" spans="1:9" x14ac:dyDescent="0.2">
      <c r="F43" s="142"/>
      <c r="G43" s="143"/>
      <c r="H43" s="143"/>
      <c r="I43" s="144"/>
    </row>
    <row r="44" spans="1:9" x14ac:dyDescent="0.2">
      <c r="F44" s="142"/>
      <c r="G44" s="143"/>
      <c r="H44" s="143"/>
      <c r="I44" s="144"/>
    </row>
    <row r="45" spans="1:9" x14ac:dyDescent="0.2">
      <c r="F45" s="142"/>
      <c r="G45" s="143"/>
      <c r="H45" s="143"/>
      <c r="I45" s="144"/>
    </row>
    <row r="46" spans="1:9" x14ac:dyDescent="0.2">
      <c r="F46" s="142"/>
      <c r="G46" s="143"/>
      <c r="H46" s="143"/>
      <c r="I46" s="144"/>
    </row>
    <row r="47" spans="1:9" x14ac:dyDescent="0.2">
      <c r="F47" s="142"/>
      <c r="G47" s="143"/>
      <c r="H47" s="143"/>
      <c r="I47" s="144"/>
    </row>
    <row r="48" spans="1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  <row r="84" spans="6:9" x14ac:dyDescent="0.2">
      <c r="F84" s="142"/>
      <c r="G84" s="143"/>
      <c r="H84" s="143"/>
      <c r="I84" s="144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9"/>
  <sheetViews>
    <sheetView showGridLines="0" showZeros="0" topLeftCell="A68" zoomScaleNormal="100" workbookViewId="0">
      <selection activeCell="F108" sqref="F108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3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5" t="s">
        <v>49</v>
      </c>
      <c r="B3" s="216"/>
      <c r="C3" s="96" t="str">
        <f>CONCATENATE(cislostavby," ",nazevstavby)</f>
        <v>9/2022 ZŠ + MŠ tř. Dr.E.BENEŠE 456, BOHUMÍN</v>
      </c>
      <c r="D3" s="150"/>
      <c r="E3" s="151" t="s">
        <v>66</v>
      </c>
      <c r="F3" s="152">
        <f>Rekapitulace!H1</f>
        <v>0</v>
      </c>
      <c r="G3" s="153"/>
    </row>
    <row r="4" spans="1:104" ht="13.5" thickBot="1" x14ac:dyDescent="0.25">
      <c r="A4" s="227" t="s">
        <v>51</v>
      </c>
      <c r="B4" s="218"/>
      <c r="C4" s="102" t="str">
        <f>CONCATENATE(cisloobjektu," ",nazevobjektu)</f>
        <v>01 ZDRAVOTECHNIKA + VYTÁPĚNÍ</v>
      </c>
      <c r="D4" s="154"/>
      <c r="E4" s="228">
        <f>Rekapitulace!G2</f>
        <v>0</v>
      </c>
      <c r="F4" s="229"/>
      <c r="G4" s="230"/>
    </row>
    <row r="5" spans="1:104" ht="13.5" thickTop="1" x14ac:dyDescent="0.2">
      <c r="A5" s="155"/>
      <c r="B5" s="146"/>
      <c r="C5" s="146"/>
      <c r="D5" s="146"/>
      <c r="E5" s="156"/>
      <c r="F5" s="146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75</v>
      </c>
      <c r="C7" s="164" t="s">
        <v>76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1.8</v>
      </c>
      <c r="F8" s="174">
        <v>0</v>
      </c>
      <c r="G8" s="175">
        <f>E8*F8</f>
        <v>0</v>
      </c>
      <c r="O8" s="169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6">
        <v>1</v>
      </c>
      <c r="CB8" s="176">
        <v>1</v>
      </c>
      <c r="CZ8" s="145">
        <v>0</v>
      </c>
    </row>
    <row r="9" spans="1:104" x14ac:dyDescent="0.2">
      <c r="A9" s="177"/>
      <c r="B9" s="179"/>
      <c r="C9" s="224" t="s">
        <v>86</v>
      </c>
      <c r="D9" s="225"/>
      <c r="E9" s="180">
        <v>1.8</v>
      </c>
      <c r="F9" s="181"/>
      <c r="G9" s="182"/>
      <c r="M9" s="178" t="s">
        <v>86</v>
      </c>
      <c r="O9" s="169"/>
    </row>
    <row r="10" spans="1:104" x14ac:dyDescent="0.2">
      <c r="A10" s="170">
        <v>2</v>
      </c>
      <c r="B10" s="171" t="s">
        <v>87</v>
      </c>
      <c r="C10" s="172" t="s">
        <v>88</v>
      </c>
      <c r="D10" s="173" t="s">
        <v>85</v>
      </c>
      <c r="E10" s="174">
        <v>1.8</v>
      </c>
      <c r="F10" s="174">
        <v>0</v>
      </c>
      <c r="G10" s="175">
        <f>E10*F10</f>
        <v>0</v>
      </c>
      <c r="O10" s="169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6">
        <v>1</v>
      </c>
      <c r="CB10" s="176">
        <v>1</v>
      </c>
      <c r="CZ10" s="145">
        <v>0</v>
      </c>
    </row>
    <row r="11" spans="1:104" x14ac:dyDescent="0.2">
      <c r="A11" s="177"/>
      <c r="B11" s="179"/>
      <c r="C11" s="224" t="s">
        <v>86</v>
      </c>
      <c r="D11" s="225"/>
      <c r="E11" s="180">
        <v>1.8</v>
      </c>
      <c r="F11" s="181"/>
      <c r="G11" s="182"/>
      <c r="M11" s="178" t="s">
        <v>86</v>
      </c>
      <c r="O11" s="169"/>
    </row>
    <row r="12" spans="1:104" x14ac:dyDescent="0.2">
      <c r="A12" s="170">
        <v>3</v>
      </c>
      <c r="B12" s="171" t="s">
        <v>89</v>
      </c>
      <c r="C12" s="172" t="s">
        <v>90</v>
      </c>
      <c r="D12" s="173" t="s">
        <v>85</v>
      </c>
      <c r="E12" s="174">
        <v>1.8</v>
      </c>
      <c r="F12" s="174">
        <v>0</v>
      </c>
      <c r="G12" s="175">
        <f>E12*F12</f>
        <v>0</v>
      </c>
      <c r="O12" s="169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6">
        <v>1</v>
      </c>
      <c r="CB12" s="176">
        <v>1</v>
      </c>
      <c r="CZ12" s="145">
        <v>0</v>
      </c>
    </row>
    <row r="13" spans="1:104" x14ac:dyDescent="0.2">
      <c r="A13" s="177"/>
      <c r="B13" s="179"/>
      <c r="C13" s="224" t="s">
        <v>86</v>
      </c>
      <c r="D13" s="225"/>
      <c r="E13" s="180">
        <v>1.8</v>
      </c>
      <c r="F13" s="181"/>
      <c r="G13" s="182"/>
      <c r="M13" s="178" t="s">
        <v>86</v>
      </c>
      <c r="O13" s="169"/>
    </row>
    <row r="14" spans="1:104" x14ac:dyDescent="0.2">
      <c r="A14" s="170">
        <v>4</v>
      </c>
      <c r="B14" s="171" t="s">
        <v>91</v>
      </c>
      <c r="C14" s="172" t="s">
        <v>92</v>
      </c>
      <c r="D14" s="173" t="s">
        <v>85</v>
      </c>
      <c r="E14" s="174">
        <v>0.48</v>
      </c>
      <c r="F14" s="174">
        <v>0</v>
      </c>
      <c r="G14" s="175">
        <f>E14*F14</f>
        <v>0</v>
      </c>
      <c r="O14" s="169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6">
        <v>1</v>
      </c>
      <c r="CB14" s="176">
        <v>1</v>
      </c>
      <c r="CZ14" s="145">
        <v>0</v>
      </c>
    </row>
    <row r="15" spans="1:104" x14ac:dyDescent="0.2">
      <c r="A15" s="170">
        <v>5</v>
      </c>
      <c r="B15" s="171" t="s">
        <v>93</v>
      </c>
      <c r="C15" s="172" t="s">
        <v>94</v>
      </c>
      <c r="D15" s="173" t="s">
        <v>85</v>
      </c>
      <c r="E15" s="174">
        <v>0.48</v>
      </c>
      <c r="F15" s="174">
        <v>0</v>
      </c>
      <c r="G15" s="175">
        <f>E15*F15</f>
        <v>0</v>
      </c>
      <c r="O15" s="169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6">
        <v>1</v>
      </c>
      <c r="CB15" s="176">
        <v>1</v>
      </c>
      <c r="CZ15" s="145">
        <v>0</v>
      </c>
    </row>
    <row r="16" spans="1:104" x14ac:dyDescent="0.2">
      <c r="A16" s="170">
        <v>6</v>
      </c>
      <c r="B16" s="171" t="s">
        <v>95</v>
      </c>
      <c r="C16" s="172" t="s">
        <v>96</v>
      </c>
      <c r="D16" s="173" t="s">
        <v>85</v>
      </c>
      <c r="E16" s="174">
        <v>0.48</v>
      </c>
      <c r="F16" s="174">
        <v>0</v>
      </c>
      <c r="G16" s="175">
        <f>E16*F16</f>
        <v>0</v>
      </c>
      <c r="O16" s="169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6">
        <v>1</v>
      </c>
      <c r="CB16" s="176">
        <v>1</v>
      </c>
      <c r="CZ16" s="145">
        <v>0</v>
      </c>
    </row>
    <row r="17" spans="1:104" x14ac:dyDescent="0.2">
      <c r="A17" s="170">
        <v>7</v>
      </c>
      <c r="B17" s="171" t="s">
        <v>97</v>
      </c>
      <c r="C17" s="172" t="s">
        <v>98</v>
      </c>
      <c r="D17" s="173" t="s">
        <v>85</v>
      </c>
      <c r="E17" s="174">
        <v>1.32</v>
      </c>
      <c r="F17" s="174">
        <v>0</v>
      </c>
      <c r="G17" s="175">
        <f>E17*F17</f>
        <v>0</v>
      </c>
      <c r="O17" s="169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6">
        <v>1</v>
      </c>
      <c r="CB17" s="176">
        <v>1</v>
      </c>
      <c r="CZ17" s="145">
        <v>0</v>
      </c>
    </row>
    <row r="18" spans="1:104" x14ac:dyDescent="0.2">
      <c r="A18" s="170">
        <v>8</v>
      </c>
      <c r="B18" s="171" t="s">
        <v>26</v>
      </c>
      <c r="C18" s="172" t="s">
        <v>99</v>
      </c>
      <c r="D18" s="173" t="s">
        <v>100</v>
      </c>
      <c r="E18" s="174">
        <v>0.48</v>
      </c>
      <c r="F18" s="174">
        <v>0</v>
      </c>
      <c r="G18" s="175">
        <f>E18*F18</f>
        <v>0</v>
      </c>
      <c r="O18" s="169">
        <v>2</v>
      </c>
      <c r="AA18" s="145">
        <v>12</v>
      </c>
      <c r="AB18" s="145">
        <v>0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6">
        <v>12</v>
      </c>
      <c r="CB18" s="176">
        <v>0</v>
      </c>
      <c r="CZ18" s="145">
        <v>0</v>
      </c>
    </row>
    <row r="19" spans="1:104" x14ac:dyDescent="0.2">
      <c r="A19" s="183"/>
      <c r="B19" s="184" t="s">
        <v>78</v>
      </c>
      <c r="C19" s="185" t="str">
        <f>CONCATENATE(B7," ",C7)</f>
        <v>1 Zemní práce</v>
      </c>
      <c r="D19" s="186"/>
      <c r="E19" s="187"/>
      <c r="F19" s="188"/>
      <c r="G19" s="189">
        <f>SUM(G7:G18)</f>
        <v>0</v>
      </c>
      <c r="O19" s="169">
        <v>4</v>
      </c>
      <c r="BA19" s="190">
        <f>SUM(BA7:BA18)</f>
        <v>0</v>
      </c>
      <c r="BB19" s="190">
        <f>SUM(BB7:BB18)</f>
        <v>0</v>
      </c>
      <c r="BC19" s="190">
        <f>SUM(BC7:BC18)</f>
        <v>0</v>
      </c>
      <c r="BD19" s="190">
        <f>SUM(BD7:BD18)</f>
        <v>0</v>
      </c>
      <c r="BE19" s="190">
        <f>SUM(BE7:BE18)</f>
        <v>0</v>
      </c>
    </row>
    <row r="20" spans="1:104" x14ac:dyDescent="0.2">
      <c r="A20" s="162" t="s">
        <v>74</v>
      </c>
      <c r="B20" s="163" t="s">
        <v>101</v>
      </c>
      <c r="C20" s="164" t="s">
        <v>102</v>
      </c>
      <c r="D20" s="165"/>
      <c r="E20" s="166"/>
      <c r="F20" s="166"/>
      <c r="G20" s="167"/>
      <c r="H20" s="168"/>
      <c r="I20" s="168"/>
      <c r="O20" s="169">
        <v>1</v>
      </c>
    </row>
    <row r="21" spans="1:104" x14ac:dyDescent="0.2">
      <c r="A21" s="170">
        <v>9</v>
      </c>
      <c r="B21" s="171" t="s">
        <v>103</v>
      </c>
      <c r="C21" s="172" t="s">
        <v>104</v>
      </c>
      <c r="D21" s="173" t="s">
        <v>105</v>
      </c>
      <c r="E21" s="174">
        <v>2.4</v>
      </c>
      <c r="F21" s="174">
        <v>0</v>
      </c>
      <c r="G21" s="175">
        <f>E21*F21</f>
        <v>0</v>
      </c>
      <c r="O21" s="169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6">
        <v>1</v>
      </c>
      <c r="CB21" s="176">
        <v>1</v>
      </c>
      <c r="CZ21" s="145">
        <v>0</v>
      </c>
    </row>
    <row r="22" spans="1:104" x14ac:dyDescent="0.2">
      <c r="A22" s="183"/>
      <c r="B22" s="184" t="s">
        <v>78</v>
      </c>
      <c r="C22" s="185" t="str">
        <f>CONCATENATE(B20," ",C20)</f>
        <v>3 Svislé a kompletní konstrukce</v>
      </c>
      <c r="D22" s="186"/>
      <c r="E22" s="187"/>
      <c r="F22" s="188"/>
      <c r="G22" s="189">
        <f>SUM(G20:G21)</f>
        <v>0</v>
      </c>
      <c r="O22" s="169">
        <v>4</v>
      </c>
      <c r="BA22" s="190">
        <f>SUM(BA20:BA21)</f>
        <v>0</v>
      </c>
      <c r="BB22" s="190">
        <f>SUM(BB20:BB21)</f>
        <v>0</v>
      </c>
      <c r="BC22" s="190">
        <f>SUM(BC20:BC21)</f>
        <v>0</v>
      </c>
      <c r="BD22" s="190">
        <f>SUM(BD20:BD21)</f>
        <v>0</v>
      </c>
      <c r="BE22" s="190">
        <f>SUM(BE20:BE21)</f>
        <v>0</v>
      </c>
    </row>
    <row r="23" spans="1:104" x14ac:dyDescent="0.2">
      <c r="A23" s="162" t="s">
        <v>74</v>
      </c>
      <c r="B23" s="163" t="s">
        <v>106</v>
      </c>
      <c r="C23" s="164" t="s">
        <v>107</v>
      </c>
      <c r="D23" s="165"/>
      <c r="E23" s="166"/>
      <c r="F23" s="166"/>
      <c r="G23" s="167"/>
      <c r="H23" s="168"/>
      <c r="I23" s="168"/>
      <c r="O23" s="169">
        <v>1</v>
      </c>
    </row>
    <row r="24" spans="1:104" x14ac:dyDescent="0.2">
      <c r="A24" s="170">
        <v>10</v>
      </c>
      <c r="B24" s="171" t="s">
        <v>108</v>
      </c>
      <c r="C24" s="172" t="s">
        <v>109</v>
      </c>
      <c r="D24" s="173" t="s">
        <v>85</v>
      </c>
      <c r="E24" s="174">
        <v>0.48</v>
      </c>
      <c r="F24" s="174">
        <v>0</v>
      </c>
      <c r="G24" s="175">
        <f>E24*F24</f>
        <v>0</v>
      </c>
      <c r="O24" s="169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6">
        <v>1</v>
      </c>
      <c r="CB24" s="176">
        <v>1</v>
      </c>
      <c r="CZ24" s="145">
        <v>1.7030000000000001</v>
      </c>
    </row>
    <row r="25" spans="1:104" x14ac:dyDescent="0.2">
      <c r="A25" s="177"/>
      <c r="B25" s="179"/>
      <c r="C25" s="224" t="s">
        <v>110</v>
      </c>
      <c r="D25" s="225"/>
      <c r="E25" s="180">
        <v>0.48</v>
      </c>
      <c r="F25" s="181"/>
      <c r="G25" s="182"/>
      <c r="M25" s="178" t="s">
        <v>110</v>
      </c>
      <c r="O25" s="169"/>
    </row>
    <row r="26" spans="1:104" x14ac:dyDescent="0.2">
      <c r="A26" s="183"/>
      <c r="B26" s="184" t="s">
        <v>78</v>
      </c>
      <c r="C26" s="185" t="str">
        <f>CONCATENATE(B23," ",C23)</f>
        <v>4 Vodorovné konstrukce</v>
      </c>
      <c r="D26" s="186"/>
      <c r="E26" s="187"/>
      <c r="F26" s="188"/>
      <c r="G26" s="189">
        <f>SUM(G23:G25)</f>
        <v>0</v>
      </c>
      <c r="O26" s="169">
        <v>4</v>
      </c>
      <c r="BA26" s="190">
        <f>SUM(BA23:BA25)</f>
        <v>0</v>
      </c>
      <c r="BB26" s="190">
        <f>SUM(BB23:BB25)</f>
        <v>0</v>
      </c>
      <c r="BC26" s="190">
        <f>SUM(BC23:BC25)</f>
        <v>0</v>
      </c>
      <c r="BD26" s="190">
        <f>SUM(BD23:BD25)</f>
        <v>0</v>
      </c>
      <c r="BE26" s="190">
        <f>SUM(BE23:BE25)</f>
        <v>0</v>
      </c>
    </row>
    <row r="27" spans="1:104" x14ac:dyDescent="0.2">
      <c r="A27" s="162" t="s">
        <v>74</v>
      </c>
      <c r="B27" s="163" t="s">
        <v>111</v>
      </c>
      <c r="C27" s="164" t="s">
        <v>112</v>
      </c>
      <c r="D27" s="165"/>
      <c r="E27" s="166"/>
      <c r="F27" s="166"/>
      <c r="G27" s="167"/>
      <c r="H27" s="168"/>
      <c r="I27" s="168"/>
      <c r="O27" s="169">
        <v>1</v>
      </c>
    </row>
    <row r="28" spans="1:104" x14ac:dyDescent="0.2">
      <c r="A28" s="170">
        <v>11</v>
      </c>
      <c r="B28" s="171" t="s">
        <v>113</v>
      </c>
      <c r="C28" s="172" t="s">
        <v>114</v>
      </c>
      <c r="D28" s="173" t="s">
        <v>115</v>
      </c>
      <c r="E28" s="174">
        <v>16</v>
      </c>
      <c r="F28" s="174">
        <v>0</v>
      </c>
      <c r="G28" s="175">
        <f>E28*F28</f>
        <v>0</v>
      </c>
      <c r="O28" s="169">
        <v>2</v>
      </c>
      <c r="AA28" s="145">
        <v>1</v>
      </c>
      <c r="AB28" s="145">
        <v>1</v>
      </c>
      <c r="AC28" s="145">
        <v>1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6">
        <v>1</v>
      </c>
      <c r="CB28" s="176">
        <v>1</v>
      </c>
      <c r="CZ28" s="145">
        <v>3.7130000000000003E-2</v>
      </c>
    </row>
    <row r="29" spans="1:104" ht="22.5" x14ac:dyDescent="0.2">
      <c r="A29" s="170">
        <v>12</v>
      </c>
      <c r="B29" s="171" t="s">
        <v>116</v>
      </c>
      <c r="C29" s="172" t="s">
        <v>117</v>
      </c>
      <c r="D29" s="173" t="s">
        <v>105</v>
      </c>
      <c r="E29" s="174">
        <v>2.4</v>
      </c>
      <c r="F29" s="174">
        <v>0</v>
      </c>
      <c r="G29" s="175">
        <f>E29*F29</f>
        <v>0</v>
      </c>
      <c r="O29" s="169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6">
        <v>1</v>
      </c>
      <c r="CB29" s="176">
        <v>1</v>
      </c>
      <c r="CZ29" s="145">
        <v>6.8000000000000005E-2</v>
      </c>
    </row>
    <row r="30" spans="1:104" x14ac:dyDescent="0.2">
      <c r="A30" s="177"/>
      <c r="B30" s="179"/>
      <c r="C30" s="224" t="s">
        <v>118</v>
      </c>
      <c r="D30" s="225"/>
      <c r="E30" s="180">
        <v>2.4</v>
      </c>
      <c r="F30" s="181">
        <v>0</v>
      </c>
      <c r="G30" s="182"/>
      <c r="M30" s="178" t="s">
        <v>118</v>
      </c>
      <c r="O30" s="169"/>
    </row>
    <row r="31" spans="1:104" x14ac:dyDescent="0.2">
      <c r="A31" s="170">
        <v>13</v>
      </c>
      <c r="B31" s="171" t="s">
        <v>119</v>
      </c>
      <c r="C31" s="172" t="s">
        <v>120</v>
      </c>
      <c r="D31" s="173" t="s">
        <v>105</v>
      </c>
      <c r="E31" s="174">
        <v>2.4</v>
      </c>
      <c r="F31" s="174">
        <v>0</v>
      </c>
      <c r="G31" s="175">
        <f>E31*F31</f>
        <v>0</v>
      </c>
      <c r="O31" s="169">
        <v>2</v>
      </c>
      <c r="AA31" s="145">
        <v>1</v>
      </c>
      <c r="AB31" s="145">
        <v>0</v>
      </c>
      <c r="AC31" s="145">
        <v>0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6">
        <v>1</v>
      </c>
      <c r="CB31" s="176">
        <v>0</v>
      </c>
      <c r="CZ31" s="145">
        <v>5.8590000000000003E-2</v>
      </c>
    </row>
    <row r="32" spans="1:104" x14ac:dyDescent="0.2">
      <c r="A32" s="177"/>
      <c r="B32" s="179"/>
      <c r="C32" s="224" t="s">
        <v>118</v>
      </c>
      <c r="D32" s="225"/>
      <c r="E32" s="180">
        <v>2.4</v>
      </c>
      <c r="F32" s="181"/>
      <c r="G32" s="182"/>
      <c r="M32" s="178" t="s">
        <v>118</v>
      </c>
      <c r="O32" s="169"/>
    </row>
    <row r="33" spans="1:104" x14ac:dyDescent="0.2">
      <c r="A33" s="183"/>
      <c r="B33" s="184" t="s">
        <v>78</v>
      </c>
      <c r="C33" s="185" t="str">
        <f>CONCATENATE(B27," ",C27)</f>
        <v>61 Upravy povrchů vnitřní</v>
      </c>
      <c r="D33" s="186"/>
      <c r="E33" s="187"/>
      <c r="F33" s="188"/>
      <c r="G33" s="189">
        <f>SUM(G27:G32)</f>
        <v>0</v>
      </c>
      <c r="O33" s="169">
        <v>4</v>
      </c>
      <c r="BA33" s="190">
        <f>SUM(BA27:BA32)</f>
        <v>0</v>
      </c>
      <c r="BB33" s="190">
        <f>SUM(BB27:BB32)</f>
        <v>0</v>
      </c>
      <c r="BC33" s="190">
        <f>SUM(BC27:BC32)</f>
        <v>0</v>
      </c>
      <c r="BD33" s="190">
        <f>SUM(BD27:BD32)</f>
        <v>0</v>
      </c>
      <c r="BE33" s="190">
        <f>SUM(BE27:BE32)</f>
        <v>0</v>
      </c>
    </row>
    <row r="34" spans="1:104" x14ac:dyDescent="0.2">
      <c r="A34" s="162" t="s">
        <v>74</v>
      </c>
      <c r="B34" s="163" t="s">
        <v>121</v>
      </c>
      <c r="C34" s="164" t="s">
        <v>122</v>
      </c>
      <c r="D34" s="165"/>
      <c r="E34" s="166"/>
      <c r="F34" s="166"/>
      <c r="G34" s="167"/>
      <c r="H34" s="168"/>
      <c r="I34" s="168"/>
      <c r="O34" s="169">
        <v>1</v>
      </c>
    </row>
    <row r="35" spans="1:104" x14ac:dyDescent="0.2">
      <c r="A35" s="170">
        <v>14</v>
      </c>
      <c r="B35" s="171" t="s">
        <v>123</v>
      </c>
      <c r="C35" s="172" t="s">
        <v>124</v>
      </c>
      <c r="D35" s="173" t="s">
        <v>115</v>
      </c>
      <c r="E35" s="174">
        <v>1.5</v>
      </c>
      <c r="F35" s="174">
        <v>0</v>
      </c>
      <c r="G35" s="175">
        <f>E35*F35</f>
        <v>0</v>
      </c>
      <c r="O35" s="169">
        <v>2</v>
      </c>
      <c r="AA35" s="145">
        <v>1</v>
      </c>
      <c r="AB35" s="145">
        <v>1</v>
      </c>
      <c r="AC35" s="145">
        <v>1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6">
        <v>1</v>
      </c>
      <c r="CB35" s="176">
        <v>1</v>
      </c>
      <c r="CZ35" s="145">
        <v>0</v>
      </c>
    </row>
    <row r="36" spans="1:104" x14ac:dyDescent="0.2">
      <c r="A36" s="170">
        <v>15</v>
      </c>
      <c r="B36" s="171" t="s">
        <v>125</v>
      </c>
      <c r="C36" s="172" t="s">
        <v>126</v>
      </c>
      <c r="D36" s="173" t="s">
        <v>127</v>
      </c>
      <c r="E36" s="174">
        <v>1</v>
      </c>
      <c r="F36" s="174">
        <v>0</v>
      </c>
      <c r="G36" s="175">
        <f>E36*F36</f>
        <v>0</v>
      </c>
      <c r="O36" s="169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6">
        <v>1</v>
      </c>
      <c r="CB36" s="176">
        <v>1</v>
      </c>
      <c r="CZ36" s="145">
        <v>1.2999999999999999E-4</v>
      </c>
    </row>
    <row r="37" spans="1:104" x14ac:dyDescent="0.2">
      <c r="A37" s="183"/>
      <c r="B37" s="184" t="s">
        <v>78</v>
      </c>
      <c r="C37" s="185" t="str">
        <f>CONCATENATE(B34," ",C34)</f>
        <v>8 Trubní vedení</v>
      </c>
      <c r="D37" s="186"/>
      <c r="E37" s="187"/>
      <c r="F37" s="188"/>
      <c r="G37" s="189">
        <f>SUM(G34:G36)</f>
        <v>0</v>
      </c>
      <c r="O37" s="169">
        <v>4</v>
      </c>
      <c r="BA37" s="190">
        <f>SUM(BA34:BA36)</f>
        <v>0</v>
      </c>
      <c r="BB37" s="190">
        <f>SUM(BB34:BB36)</f>
        <v>0</v>
      </c>
      <c r="BC37" s="190">
        <f>SUM(BC34:BC36)</f>
        <v>0</v>
      </c>
      <c r="BD37" s="190">
        <f>SUM(BD34:BD36)</f>
        <v>0</v>
      </c>
      <c r="BE37" s="190">
        <f>SUM(BE34:BE36)</f>
        <v>0</v>
      </c>
    </row>
    <row r="38" spans="1:104" x14ac:dyDescent="0.2">
      <c r="A38" s="162" t="s">
        <v>74</v>
      </c>
      <c r="B38" s="163" t="s">
        <v>128</v>
      </c>
      <c r="C38" s="164" t="s">
        <v>129</v>
      </c>
      <c r="D38" s="165"/>
      <c r="E38" s="166"/>
      <c r="F38" s="166"/>
      <c r="G38" s="167"/>
      <c r="H38" s="168"/>
      <c r="I38" s="168"/>
      <c r="O38" s="169">
        <v>1</v>
      </c>
    </row>
    <row r="39" spans="1:104" x14ac:dyDescent="0.2">
      <c r="A39" s="170">
        <v>16</v>
      </c>
      <c r="B39" s="171" t="s">
        <v>26</v>
      </c>
      <c r="C39" s="172" t="s">
        <v>130</v>
      </c>
      <c r="D39" s="173" t="s">
        <v>77</v>
      </c>
      <c r="E39" s="174">
        <v>1</v>
      </c>
      <c r="F39" s="174">
        <v>0</v>
      </c>
      <c r="G39" s="175">
        <f>E39*F39</f>
        <v>0</v>
      </c>
      <c r="O39" s="169">
        <v>2</v>
      </c>
      <c r="AA39" s="145">
        <v>12</v>
      </c>
      <c r="AB39" s="145">
        <v>0</v>
      </c>
      <c r="AC39" s="145">
        <v>2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6">
        <v>12</v>
      </c>
      <c r="CB39" s="176">
        <v>0</v>
      </c>
      <c r="CZ39" s="145">
        <v>0</v>
      </c>
    </row>
    <row r="40" spans="1:104" x14ac:dyDescent="0.2">
      <c r="A40" s="183"/>
      <c r="B40" s="184" t="s">
        <v>78</v>
      </c>
      <c r="C40" s="185" t="str">
        <f>CONCATENATE(B38," ",C38)</f>
        <v>89 Ostatní konstrukce na trubním vedení</v>
      </c>
      <c r="D40" s="186"/>
      <c r="E40" s="187"/>
      <c r="F40" s="188"/>
      <c r="G40" s="189">
        <f>SUM(G38:G39)</f>
        <v>0</v>
      </c>
      <c r="O40" s="169">
        <v>4</v>
      </c>
      <c r="BA40" s="190">
        <f>SUM(BA38:BA39)</f>
        <v>0</v>
      </c>
      <c r="BB40" s="190">
        <f>SUM(BB38:BB39)</f>
        <v>0</v>
      </c>
      <c r="BC40" s="190">
        <f>SUM(BC38:BC39)</f>
        <v>0</v>
      </c>
      <c r="BD40" s="190">
        <f>SUM(BD38:BD39)</f>
        <v>0</v>
      </c>
      <c r="BE40" s="190">
        <f>SUM(BE38:BE39)</f>
        <v>0</v>
      </c>
    </row>
    <row r="41" spans="1:104" x14ac:dyDescent="0.2">
      <c r="A41" s="162" t="s">
        <v>74</v>
      </c>
      <c r="B41" s="163" t="s">
        <v>131</v>
      </c>
      <c r="C41" s="164" t="s">
        <v>132</v>
      </c>
      <c r="D41" s="165"/>
      <c r="E41" s="166"/>
      <c r="F41" s="166"/>
      <c r="G41" s="167"/>
      <c r="H41" s="168"/>
      <c r="I41" s="168"/>
      <c r="O41" s="169">
        <v>1</v>
      </c>
    </row>
    <row r="42" spans="1:104" x14ac:dyDescent="0.2">
      <c r="A42" s="170">
        <v>17</v>
      </c>
      <c r="B42" s="171" t="s">
        <v>133</v>
      </c>
      <c r="C42" s="172" t="s">
        <v>134</v>
      </c>
      <c r="D42" s="173" t="s">
        <v>100</v>
      </c>
      <c r="E42" s="174">
        <v>1.7154659999999999</v>
      </c>
      <c r="F42" s="174">
        <v>0</v>
      </c>
      <c r="G42" s="175">
        <f>E42*F42</f>
        <v>0</v>
      </c>
      <c r="O42" s="169">
        <v>2</v>
      </c>
      <c r="AA42" s="145">
        <v>7</v>
      </c>
      <c r="AB42" s="145">
        <v>1</v>
      </c>
      <c r="AC42" s="145">
        <v>2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6">
        <v>7</v>
      </c>
      <c r="CB42" s="176">
        <v>1</v>
      </c>
      <c r="CZ42" s="145">
        <v>0</v>
      </c>
    </row>
    <row r="43" spans="1:104" x14ac:dyDescent="0.2">
      <c r="A43" s="183"/>
      <c r="B43" s="184" t="s">
        <v>78</v>
      </c>
      <c r="C43" s="185" t="str">
        <f>CONCATENATE(B41," ",C41)</f>
        <v>99 Staveništní přesun hmot</v>
      </c>
      <c r="D43" s="186"/>
      <c r="E43" s="187"/>
      <c r="F43" s="188"/>
      <c r="G43" s="189">
        <f>SUM(G41:G42)</f>
        <v>0</v>
      </c>
      <c r="O43" s="169">
        <v>4</v>
      </c>
      <c r="BA43" s="190">
        <f>SUM(BA41:BA42)</f>
        <v>0</v>
      </c>
      <c r="BB43" s="190">
        <f>SUM(BB41:BB42)</f>
        <v>0</v>
      </c>
      <c r="BC43" s="190">
        <f>SUM(BC41:BC42)</f>
        <v>0</v>
      </c>
      <c r="BD43" s="190">
        <f>SUM(BD41:BD42)</f>
        <v>0</v>
      </c>
      <c r="BE43" s="190">
        <f>SUM(BE41:BE42)</f>
        <v>0</v>
      </c>
    </row>
    <row r="44" spans="1:104" x14ac:dyDescent="0.2">
      <c r="A44" s="162" t="s">
        <v>74</v>
      </c>
      <c r="B44" s="163" t="s">
        <v>135</v>
      </c>
      <c r="C44" s="164" t="s">
        <v>136</v>
      </c>
      <c r="D44" s="165"/>
      <c r="E44" s="166"/>
      <c r="F44" s="166"/>
      <c r="G44" s="167"/>
      <c r="H44" s="168"/>
      <c r="I44" s="168"/>
      <c r="O44" s="169">
        <v>1</v>
      </c>
    </row>
    <row r="45" spans="1:104" x14ac:dyDescent="0.2">
      <c r="A45" s="170">
        <v>18</v>
      </c>
      <c r="B45" s="171" t="s">
        <v>137</v>
      </c>
      <c r="C45" s="172" t="s">
        <v>138</v>
      </c>
      <c r="D45" s="173" t="s">
        <v>139</v>
      </c>
      <c r="E45" s="174">
        <v>1</v>
      </c>
      <c r="F45" s="174">
        <v>0</v>
      </c>
      <c r="G45" s="175">
        <f t="shared" ref="G45:G55" si="0">E45*F45</f>
        <v>0</v>
      </c>
      <c r="O45" s="169">
        <v>2</v>
      </c>
      <c r="AA45" s="145">
        <v>1</v>
      </c>
      <c r="AB45" s="145">
        <v>7</v>
      </c>
      <c r="AC45" s="145">
        <v>7</v>
      </c>
      <c r="AZ45" s="145">
        <v>2</v>
      </c>
      <c r="BA45" s="145">
        <f t="shared" ref="BA45:BA55" si="1">IF(AZ45=1,G45,0)</f>
        <v>0</v>
      </c>
      <c r="BB45" s="145">
        <f t="shared" ref="BB45:BB55" si="2">IF(AZ45=2,G45,0)</f>
        <v>0</v>
      </c>
      <c r="BC45" s="145">
        <f t="shared" ref="BC45:BC55" si="3">IF(AZ45=3,G45,0)</f>
        <v>0</v>
      </c>
      <c r="BD45" s="145">
        <f t="shared" ref="BD45:BD55" si="4">IF(AZ45=4,G45,0)</f>
        <v>0</v>
      </c>
      <c r="BE45" s="145">
        <f t="shared" ref="BE45:BE55" si="5">IF(AZ45=5,G45,0)</f>
        <v>0</v>
      </c>
      <c r="CA45" s="176">
        <v>1</v>
      </c>
      <c r="CB45" s="176">
        <v>7</v>
      </c>
      <c r="CZ45" s="145">
        <v>2.9E-4</v>
      </c>
    </row>
    <row r="46" spans="1:104" x14ac:dyDescent="0.2">
      <c r="A46" s="170">
        <v>19</v>
      </c>
      <c r="B46" s="171" t="s">
        <v>140</v>
      </c>
      <c r="C46" s="172" t="s">
        <v>141</v>
      </c>
      <c r="D46" s="173" t="s">
        <v>115</v>
      </c>
      <c r="E46" s="174">
        <v>2</v>
      </c>
      <c r="F46" s="174">
        <v>0</v>
      </c>
      <c r="G46" s="175">
        <f t="shared" si="0"/>
        <v>0</v>
      </c>
      <c r="O46" s="169">
        <v>2</v>
      </c>
      <c r="AA46" s="145">
        <v>1</v>
      </c>
      <c r="AB46" s="145">
        <v>7</v>
      </c>
      <c r="AC46" s="145">
        <v>7</v>
      </c>
      <c r="AZ46" s="145">
        <v>2</v>
      </c>
      <c r="BA46" s="145">
        <f t="shared" si="1"/>
        <v>0</v>
      </c>
      <c r="BB46" s="145">
        <f t="shared" si="2"/>
        <v>0</v>
      </c>
      <c r="BC46" s="145">
        <f t="shared" si="3"/>
        <v>0</v>
      </c>
      <c r="BD46" s="145">
        <f t="shared" si="4"/>
        <v>0</v>
      </c>
      <c r="BE46" s="145">
        <f t="shared" si="5"/>
        <v>0</v>
      </c>
      <c r="CA46" s="176">
        <v>1</v>
      </c>
      <c r="CB46" s="176">
        <v>7</v>
      </c>
      <c r="CZ46" s="145">
        <v>3.8000000000000002E-4</v>
      </c>
    </row>
    <row r="47" spans="1:104" x14ac:dyDescent="0.2">
      <c r="A47" s="170">
        <v>20</v>
      </c>
      <c r="B47" s="171" t="s">
        <v>142</v>
      </c>
      <c r="C47" s="172" t="s">
        <v>143</v>
      </c>
      <c r="D47" s="173" t="s">
        <v>115</v>
      </c>
      <c r="E47" s="174">
        <v>1</v>
      </c>
      <c r="F47" s="174">
        <v>0</v>
      </c>
      <c r="G47" s="175">
        <f t="shared" si="0"/>
        <v>0</v>
      </c>
      <c r="O47" s="169">
        <v>2</v>
      </c>
      <c r="AA47" s="145">
        <v>1</v>
      </c>
      <c r="AB47" s="145">
        <v>7</v>
      </c>
      <c r="AC47" s="145">
        <v>7</v>
      </c>
      <c r="AZ47" s="145">
        <v>2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6">
        <v>1</v>
      </c>
      <c r="CB47" s="176">
        <v>7</v>
      </c>
      <c r="CZ47" s="145">
        <v>1.5200000000000001E-3</v>
      </c>
    </row>
    <row r="48" spans="1:104" x14ac:dyDescent="0.2">
      <c r="A48" s="170">
        <v>21</v>
      </c>
      <c r="B48" s="171" t="s">
        <v>144</v>
      </c>
      <c r="C48" s="172" t="s">
        <v>145</v>
      </c>
      <c r="D48" s="173" t="s">
        <v>115</v>
      </c>
      <c r="E48" s="174">
        <v>3</v>
      </c>
      <c r="F48" s="174">
        <v>0</v>
      </c>
      <c r="G48" s="175">
        <f t="shared" si="0"/>
        <v>0</v>
      </c>
      <c r="O48" s="169">
        <v>2</v>
      </c>
      <c r="AA48" s="145">
        <v>1</v>
      </c>
      <c r="AB48" s="145">
        <v>7</v>
      </c>
      <c r="AC48" s="145">
        <v>7</v>
      </c>
      <c r="AZ48" s="145">
        <v>2</v>
      </c>
      <c r="BA48" s="145">
        <f t="shared" si="1"/>
        <v>0</v>
      </c>
      <c r="BB48" s="145">
        <f t="shared" si="2"/>
        <v>0</v>
      </c>
      <c r="BC48" s="145">
        <f t="shared" si="3"/>
        <v>0</v>
      </c>
      <c r="BD48" s="145">
        <f t="shared" si="4"/>
        <v>0</v>
      </c>
      <c r="BE48" s="145">
        <f t="shared" si="5"/>
        <v>0</v>
      </c>
      <c r="CA48" s="176">
        <v>1</v>
      </c>
      <c r="CB48" s="176">
        <v>7</v>
      </c>
      <c r="CZ48" s="145">
        <v>1.31E-3</v>
      </c>
    </row>
    <row r="49" spans="1:104" x14ac:dyDescent="0.2">
      <c r="A49" s="170">
        <v>22</v>
      </c>
      <c r="B49" s="171" t="s">
        <v>146</v>
      </c>
      <c r="C49" s="172" t="s">
        <v>147</v>
      </c>
      <c r="D49" s="173" t="s">
        <v>115</v>
      </c>
      <c r="E49" s="174">
        <v>1.5</v>
      </c>
      <c r="F49" s="174">
        <v>0</v>
      </c>
      <c r="G49" s="175">
        <f t="shared" si="0"/>
        <v>0</v>
      </c>
      <c r="O49" s="169">
        <v>2</v>
      </c>
      <c r="AA49" s="145">
        <v>1</v>
      </c>
      <c r="AB49" s="145">
        <v>7</v>
      </c>
      <c r="AC49" s="145">
        <v>7</v>
      </c>
      <c r="AZ49" s="145">
        <v>2</v>
      </c>
      <c r="BA49" s="145">
        <f t="shared" si="1"/>
        <v>0</v>
      </c>
      <c r="BB49" s="145">
        <f t="shared" si="2"/>
        <v>0</v>
      </c>
      <c r="BC49" s="145">
        <f t="shared" si="3"/>
        <v>0</v>
      </c>
      <c r="BD49" s="145">
        <f t="shared" si="4"/>
        <v>0</v>
      </c>
      <c r="BE49" s="145">
        <f t="shared" si="5"/>
        <v>0</v>
      </c>
      <c r="CA49" s="176">
        <v>1</v>
      </c>
      <c r="CB49" s="176">
        <v>7</v>
      </c>
      <c r="CZ49" s="145">
        <v>2.5000000000000001E-3</v>
      </c>
    </row>
    <row r="50" spans="1:104" x14ac:dyDescent="0.2">
      <c r="A50" s="170">
        <v>23</v>
      </c>
      <c r="B50" s="171" t="s">
        <v>148</v>
      </c>
      <c r="C50" s="172" t="s">
        <v>149</v>
      </c>
      <c r="D50" s="173" t="s">
        <v>139</v>
      </c>
      <c r="E50" s="174">
        <v>1</v>
      </c>
      <c r="F50" s="174">
        <v>0</v>
      </c>
      <c r="G50" s="175">
        <f t="shared" si="0"/>
        <v>0</v>
      </c>
      <c r="O50" s="169">
        <v>2</v>
      </c>
      <c r="AA50" s="145">
        <v>1</v>
      </c>
      <c r="AB50" s="145">
        <v>7</v>
      </c>
      <c r="AC50" s="145">
        <v>7</v>
      </c>
      <c r="AZ50" s="145">
        <v>2</v>
      </c>
      <c r="BA50" s="145">
        <f t="shared" si="1"/>
        <v>0</v>
      </c>
      <c r="BB50" s="145">
        <f t="shared" si="2"/>
        <v>0</v>
      </c>
      <c r="BC50" s="145">
        <f t="shared" si="3"/>
        <v>0</v>
      </c>
      <c r="BD50" s="145">
        <f t="shared" si="4"/>
        <v>0</v>
      </c>
      <c r="BE50" s="145">
        <f t="shared" si="5"/>
        <v>0</v>
      </c>
      <c r="CA50" s="176">
        <v>1</v>
      </c>
      <c r="CB50" s="176">
        <v>7</v>
      </c>
      <c r="CZ50" s="145">
        <v>0</v>
      </c>
    </row>
    <row r="51" spans="1:104" x14ac:dyDescent="0.2">
      <c r="A51" s="170">
        <v>24</v>
      </c>
      <c r="B51" s="171" t="s">
        <v>150</v>
      </c>
      <c r="C51" s="172" t="s">
        <v>151</v>
      </c>
      <c r="D51" s="173" t="s">
        <v>139</v>
      </c>
      <c r="E51" s="174">
        <v>1</v>
      </c>
      <c r="F51" s="174">
        <v>0</v>
      </c>
      <c r="G51" s="175">
        <f t="shared" si="0"/>
        <v>0</v>
      </c>
      <c r="O51" s="169">
        <v>2</v>
      </c>
      <c r="AA51" s="145">
        <v>1</v>
      </c>
      <c r="AB51" s="145">
        <v>7</v>
      </c>
      <c r="AC51" s="145">
        <v>7</v>
      </c>
      <c r="AZ51" s="145">
        <v>2</v>
      </c>
      <c r="BA51" s="145">
        <f t="shared" si="1"/>
        <v>0</v>
      </c>
      <c r="BB51" s="145">
        <f t="shared" si="2"/>
        <v>0</v>
      </c>
      <c r="BC51" s="145">
        <f t="shared" si="3"/>
        <v>0</v>
      </c>
      <c r="BD51" s="145">
        <f t="shared" si="4"/>
        <v>0</v>
      </c>
      <c r="BE51" s="145">
        <f t="shared" si="5"/>
        <v>0</v>
      </c>
      <c r="CA51" s="176">
        <v>1</v>
      </c>
      <c r="CB51" s="176">
        <v>7</v>
      </c>
      <c r="CZ51" s="145">
        <v>0</v>
      </c>
    </row>
    <row r="52" spans="1:104" x14ac:dyDescent="0.2">
      <c r="A52" s="170">
        <v>25</v>
      </c>
      <c r="B52" s="171" t="s">
        <v>152</v>
      </c>
      <c r="C52" s="172" t="s">
        <v>153</v>
      </c>
      <c r="D52" s="173" t="s">
        <v>139</v>
      </c>
      <c r="E52" s="174">
        <v>1</v>
      </c>
      <c r="F52" s="174">
        <v>0</v>
      </c>
      <c r="G52" s="175">
        <f t="shared" si="0"/>
        <v>0</v>
      </c>
      <c r="O52" s="169">
        <v>2</v>
      </c>
      <c r="AA52" s="145">
        <v>1</v>
      </c>
      <c r="AB52" s="145">
        <v>7</v>
      </c>
      <c r="AC52" s="145">
        <v>7</v>
      </c>
      <c r="AZ52" s="145">
        <v>2</v>
      </c>
      <c r="BA52" s="145">
        <f t="shared" si="1"/>
        <v>0</v>
      </c>
      <c r="BB52" s="145">
        <f t="shared" si="2"/>
        <v>0</v>
      </c>
      <c r="BC52" s="145">
        <f t="shared" si="3"/>
        <v>0</v>
      </c>
      <c r="BD52" s="145">
        <f t="shared" si="4"/>
        <v>0</v>
      </c>
      <c r="BE52" s="145">
        <f t="shared" si="5"/>
        <v>0</v>
      </c>
      <c r="CA52" s="176">
        <v>1</v>
      </c>
      <c r="CB52" s="176">
        <v>7</v>
      </c>
      <c r="CZ52" s="145">
        <v>3.8000000000000002E-4</v>
      </c>
    </row>
    <row r="53" spans="1:104" x14ac:dyDescent="0.2">
      <c r="A53" s="170">
        <v>26</v>
      </c>
      <c r="B53" s="171" t="s">
        <v>154</v>
      </c>
      <c r="C53" s="172" t="s">
        <v>155</v>
      </c>
      <c r="D53" s="173" t="s">
        <v>115</v>
      </c>
      <c r="E53" s="174">
        <v>2</v>
      </c>
      <c r="F53" s="174">
        <v>0</v>
      </c>
      <c r="G53" s="175">
        <f t="shared" si="0"/>
        <v>0</v>
      </c>
      <c r="O53" s="169">
        <v>2</v>
      </c>
      <c r="AA53" s="145">
        <v>1</v>
      </c>
      <c r="AB53" s="145">
        <v>7</v>
      </c>
      <c r="AC53" s="145">
        <v>7</v>
      </c>
      <c r="AZ53" s="145">
        <v>2</v>
      </c>
      <c r="BA53" s="145">
        <f t="shared" si="1"/>
        <v>0</v>
      </c>
      <c r="BB53" s="145">
        <f t="shared" si="2"/>
        <v>0</v>
      </c>
      <c r="BC53" s="145">
        <f t="shared" si="3"/>
        <v>0</v>
      </c>
      <c r="BD53" s="145">
        <f t="shared" si="4"/>
        <v>0</v>
      </c>
      <c r="BE53" s="145">
        <f t="shared" si="5"/>
        <v>0</v>
      </c>
      <c r="CA53" s="176">
        <v>1</v>
      </c>
      <c r="CB53" s="176">
        <v>7</v>
      </c>
      <c r="CZ53" s="145">
        <v>0</v>
      </c>
    </row>
    <row r="54" spans="1:104" x14ac:dyDescent="0.2">
      <c r="A54" s="170">
        <v>27</v>
      </c>
      <c r="B54" s="171" t="s">
        <v>26</v>
      </c>
      <c r="C54" s="172" t="s">
        <v>156</v>
      </c>
      <c r="D54" s="173" t="s">
        <v>77</v>
      </c>
      <c r="E54" s="174">
        <v>1</v>
      </c>
      <c r="F54" s="174">
        <v>0</v>
      </c>
      <c r="G54" s="175">
        <f t="shared" si="0"/>
        <v>0</v>
      </c>
      <c r="O54" s="169">
        <v>2</v>
      </c>
      <c r="AA54" s="145">
        <v>12</v>
      </c>
      <c r="AB54" s="145">
        <v>0</v>
      </c>
      <c r="AC54" s="145">
        <v>3</v>
      </c>
      <c r="AZ54" s="145">
        <v>2</v>
      </c>
      <c r="BA54" s="145">
        <f t="shared" si="1"/>
        <v>0</v>
      </c>
      <c r="BB54" s="145">
        <f t="shared" si="2"/>
        <v>0</v>
      </c>
      <c r="BC54" s="145">
        <f t="shared" si="3"/>
        <v>0</v>
      </c>
      <c r="BD54" s="145">
        <f t="shared" si="4"/>
        <v>0</v>
      </c>
      <c r="BE54" s="145">
        <f t="shared" si="5"/>
        <v>0</v>
      </c>
      <c r="CA54" s="176">
        <v>12</v>
      </c>
      <c r="CB54" s="176">
        <v>0</v>
      </c>
      <c r="CZ54" s="145">
        <v>0</v>
      </c>
    </row>
    <row r="55" spans="1:104" x14ac:dyDescent="0.2">
      <c r="A55" s="170">
        <v>28</v>
      </c>
      <c r="B55" s="171" t="s">
        <v>157</v>
      </c>
      <c r="C55" s="172" t="s">
        <v>158</v>
      </c>
      <c r="D55" s="173" t="s">
        <v>100</v>
      </c>
      <c r="E55" s="174">
        <v>1.0630000000000001E-2</v>
      </c>
      <c r="F55" s="174">
        <v>0</v>
      </c>
      <c r="G55" s="175">
        <f t="shared" si="0"/>
        <v>0</v>
      </c>
      <c r="O55" s="169">
        <v>2</v>
      </c>
      <c r="AA55" s="145">
        <v>7</v>
      </c>
      <c r="AB55" s="145">
        <v>1001</v>
      </c>
      <c r="AC55" s="145">
        <v>5</v>
      </c>
      <c r="AZ55" s="145">
        <v>2</v>
      </c>
      <c r="BA55" s="145">
        <f t="shared" si="1"/>
        <v>0</v>
      </c>
      <c r="BB55" s="145">
        <f t="shared" si="2"/>
        <v>0</v>
      </c>
      <c r="BC55" s="145">
        <f t="shared" si="3"/>
        <v>0</v>
      </c>
      <c r="BD55" s="145">
        <f t="shared" si="4"/>
        <v>0</v>
      </c>
      <c r="BE55" s="145">
        <f t="shared" si="5"/>
        <v>0</v>
      </c>
      <c r="CA55" s="176">
        <v>7</v>
      </c>
      <c r="CB55" s="176">
        <v>1001</v>
      </c>
      <c r="CZ55" s="145">
        <v>0</v>
      </c>
    </row>
    <row r="56" spans="1:104" x14ac:dyDescent="0.2">
      <c r="A56" s="183"/>
      <c r="B56" s="184" t="s">
        <v>78</v>
      </c>
      <c r="C56" s="185" t="str">
        <f>CONCATENATE(B44," ",C44)</f>
        <v>721 Vnitřní kanalizace</v>
      </c>
      <c r="D56" s="186"/>
      <c r="E56" s="187"/>
      <c r="F56" s="188"/>
      <c r="G56" s="189">
        <f>SUM(G44:G55)</f>
        <v>0</v>
      </c>
      <c r="O56" s="169">
        <v>4</v>
      </c>
      <c r="BA56" s="190">
        <f>SUM(BA44:BA55)</f>
        <v>0</v>
      </c>
      <c r="BB56" s="190">
        <f>SUM(BB44:BB55)</f>
        <v>0</v>
      </c>
      <c r="BC56" s="190">
        <f>SUM(BC44:BC55)</f>
        <v>0</v>
      </c>
      <c r="BD56" s="190">
        <f>SUM(BD44:BD55)</f>
        <v>0</v>
      </c>
      <c r="BE56" s="190">
        <f>SUM(BE44:BE55)</f>
        <v>0</v>
      </c>
    </row>
    <row r="57" spans="1:104" x14ac:dyDescent="0.2">
      <c r="A57" s="162" t="s">
        <v>74</v>
      </c>
      <c r="B57" s="163" t="s">
        <v>159</v>
      </c>
      <c r="C57" s="164" t="s">
        <v>160</v>
      </c>
      <c r="D57" s="165"/>
      <c r="E57" s="166"/>
      <c r="F57" s="166"/>
      <c r="G57" s="167"/>
      <c r="H57" s="168"/>
      <c r="I57" s="168"/>
      <c r="O57" s="169">
        <v>1</v>
      </c>
    </row>
    <row r="58" spans="1:104" x14ac:dyDescent="0.2">
      <c r="A58" s="170">
        <v>29</v>
      </c>
      <c r="B58" s="171" t="s">
        <v>161</v>
      </c>
      <c r="C58" s="172" t="s">
        <v>162</v>
      </c>
      <c r="D58" s="173" t="s">
        <v>115</v>
      </c>
      <c r="E58" s="174">
        <v>6</v>
      </c>
      <c r="F58" s="174">
        <v>0</v>
      </c>
      <c r="G58" s="175">
        <f t="shared" ref="G58:G67" si="6">E58*F58</f>
        <v>0</v>
      </c>
      <c r="O58" s="169">
        <v>2</v>
      </c>
      <c r="AA58" s="145">
        <v>1</v>
      </c>
      <c r="AB58" s="145">
        <v>7</v>
      </c>
      <c r="AC58" s="145">
        <v>7</v>
      </c>
      <c r="AZ58" s="145">
        <v>2</v>
      </c>
      <c r="BA58" s="145">
        <f t="shared" ref="BA58:BA67" si="7">IF(AZ58=1,G58,0)</f>
        <v>0</v>
      </c>
      <c r="BB58" s="145">
        <f t="shared" ref="BB58:BB67" si="8">IF(AZ58=2,G58,0)</f>
        <v>0</v>
      </c>
      <c r="BC58" s="145">
        <f t="shared" ref="BC58:BC67" si="9">IF(AZ58=3,G58,0)</f>
        <v>0</v>
      </c>
      <c r="BD58" s="145">
        <f t="shared" ref="BD58:BD67" si="10">IF(AZ58=4,G58,0)</f>
        <v>0</v>
      </c>
      <c r="BE58" s="145">
        <f t="shared" ref="BE58:BE67" si="11">IF(AZ58=5,G58,0)</f>
        <v>0</v>
      </c>
      <c r="CA58" s="176">
        <v>1</v>
      </c>
      <c r="CB58" s="176">
        <v>7</v>
      </c>
      <c r="CZ58" s="145">
        <v>5.8E-4</v>
      </c>
    </row>
    <row r="59" spans="1:104" x14ac:dyDescent="0.2">
      <c r="A59" s="170">
        <v>30</v>
      </c>
      <c r="B59" s="171" t="s">
        <v>163</v>
      </c>
      <c r="C59" s="172" t="s">
        <v>164</v>
      </c>
      <c r="D59" s="173" t="s">
        <v>115</v>
      </c>
      <c r="E59" s="174">
        <v>6</v>
      </c>
      <c r="F59" s="174">
        <v>0</v>
      </c>
      <c r="G59" s="175">
        <f t="shared" si="6"/>
        <v>0</v>
      </c>
      <c r="O59" s="169">
        <v>2</v>
      </c>
      <c r="AA59" s="145">
        <v>1</v>
      </c>
      <c r="AB59" s="145">
        <v>7</v>
      </c>
      <c r="AC59" s="145">
        <v>7</v>
      </c>
      <c r="AZ59" s="145">
        <v>2</v>
      </c>
      <c r="BA59" s="145">
        <f t="shared" si="7"/>
        <v>0</v>
      </c>
      <c r="BB59" s="145">
        <f t="shared" si="8"/>
        <v>0</v>
      </c>
      <c r="BC59" s="145">
        <f t="shared" si="9"/>
        <v>0</v>
      </c>
      <c r="BD59" s="145">
        <f t="shared" si="10"/>
        <v>0</v>
      </c>
      <c r="BE59" s="145">
        <f t="shared" si="11"/>
        <v>0</v>
      </c>
      <c r="CA59" s="176">
        <v>1</v>
      </c>
      <c r="CB59" s="176">
        <v>7</v>
      </c>
      <c r="CZ59" s="145">
        <v>2.7999999999999998E-4</v>
      </c>
    </row>
    <row r="60" spans="1:104" x14ac:dyDescent="0.2">
      <c r="A60" s="170">
        <v>31</v>
      </c>
      <c r="B60" s="171" t="s">
        <v>165</v>
      </c>
      <c r="C60" s="172" t="s">
        <v>166</v>
      </c>
      <c r="D60" s="173" t="s">
        <v>115</v>
      </c>
      <c r="E60" s="174">
        <v>6</v>
      </c>
      <c r="F60" s="174">
        <v>0</v>
      </c>
      <c r="G60" s="175">
        <f t="shared" si="6"/>
        <v>0</v>
      </c>
      <c r="O60" s="169">
        <v>2</v>
      </c>
      <c r="AA60" s="145">
        <v>1</v>
      </c>
      <c r="AB60" s="145">
        <v>7</v>
      </c>
      <c r="AC60" s="145">
        <v>7</v>
      </c>
      <c r="AZ60" s="145">
        <v>2</v>
      </c>
      <c r="BA60" s="145">
        <f t="shared" si="7"/>
        <v>0</v>
      </c>
      <c r="BB60" s="145">
        <f t="shared" si="8"/>
        <v>0</v>
      </c>
      <c r="BC60" s="145">
        <f t="shared" si="9"/>
        <v>0</v>
      </c>
      <c r="BD60" s="145">
        <f t="shared" si="10"/>
        <v>0</v>
      </c>
      <c r="BE60" s="145">
        <f t="shared" si="11"/>
        <v>0</v>
      </c>
      <c r="CA60" s="176">
        <v>1</v>
      </c>
      <c r="CB60" s="176">
        <v>7</v>
      </c>
      <c r="CZ60" s="145">
        <v>4.0000000000000003E-5</v>
      </c>
    </row>
    <row r="61" spans="1:104" x14ac:dyDescent="0.2">
      <c r="A61" s="170">
        <v>32</v>
      </c>
      <c r="B61" s="171" t="s">
        <v>167</v>
      </c>
      <c r="C61" s="172" t="s">
        <v>168</v>
      </c>
      <c r="D61" s="173" t="s">
        <v>139</v>
      </c>
      <c r="E61" s="174">
        <v>1</v>
      </c>
      <c r="F61" s="174">
        <v>0</v>
      </c>
      <c r="G61" s="175">
        <f t="shared" si="6"/>
        <v>0</v>
      </c>
      <c r="O61" s="169">
        <v>2</v>
      </c>
      <c r="AA61" s="145">
        <v>1</v>
      </c>
      <c r="AB61" s="145">
        <v>7</v>
      </c>
      <c r="AC61" s="145">
        <v>7</v>
      </c>
      <c r="AZ61" s="145">
        <v>2</v>
      </c>
      <c r="BA61" s="145">
        <f t="shared" si="7"/>
        <v>0</v>
      </c>
      <c r="BB61" s="145">
        <f t="shared" si="8"/>
        <v>0</v>
      </c>
      <c r="BC61" s="145">
        <f t="shared" si="9"/>
        <v>0</v>
      </c>
      <c r="BD61" s="145">
        <f t="shared" si="10"/>
        <v>0</v>
      </c>
      <c r="BE61" s="145">
        <f t="shared" si="11"/>
        <v>0</v>
      </c>
      <c r="CA61" s="176">
        <v>1</v>
      </c>
      <c r="CB61" s="176">
        <v>7</v>
      </c>
      <c r="CZ61" s="145">
        <v>1.5E-3</v>
      </c>
    </row>
    <row r="62" spans="1:104" x14ac:dyDescent="0.2">
      <c r="A62" s="170">
        <v>33</v>
      </c>
      <c r="B62" s="171" t="s">
        <v>169</v>
      </c>
      <c r="C62" s="172" t="s">
        <v>170</v>
      </c>
      <c r="D62" s="173" t="s">
        <v>139</v>
      </c>
      <c r="E62" s="174">
        <v>1</v>
      </c>
      <c r="F62" s="174">
        <v>0</v>
      </c>
      <c r="G62" s="175">
        <f t="shared" si="6"/>
        <v>0</v>
      </c>
      <c r="O62" s="169">
        <v>2</v>
      </c>
      <c r="AA62" s="145">
        <v>1</v>
      </c>
      <c r="AB62" s="145">
        <v>7</v>
      </c>
      <c r="AC62" s="145">
        <v>7</v>
      </c>
      <c r="AZ62" s="145">
        <v>2</v>
      </c>
      <c r="BA62" s="145">
        <f t="shared" si="7"/>
        <v>0</v>
      </c>
      <c r="BB62" s="145">
        <f t="shared" si="8"/>
        <v>0</v>
      </c>
      <c r="BC62" s="145">
        <f t="shared" si="9"/>
        <v>0</v>
      </c>
      <c r="BD62" s="145">
        <f t="shared" si="10"/>
        <v>0</v>
      </c>
      <c r="BE62" s="145">
        <f t="shared" si="11"/>
        <v>0</v>
      </c>
      <c r="CA62" s="176">
        <v>1</v>
      </c>
      <c r="CB62" s="176">
        <v>7</v>
      </c>
      <c r="CZ62" s="145">
        <v>1.8000000000000001E-4</v>
      </c>
    </row>
    <row r="63" spans="1:104" ht="22.5" x14ac:dyDescent="0.2">
      <c r="A63" s="170">
        <v>34</v>
      </c>
      <c r="B63" s="171" t="s">
        <v>171</v>
      </c>
      <c r="C63" s="172" t="s">
        <v>172</v>
      </c>
      <c r="D63" s="173" t="s">
        <v>139</v>
      </c>
      <c r="E63" s="174">
        <v>1</v>
      </c>
      <c r="F63" s="174">
        <v>0</v>
      </c>
      <c r="G63" s="175">
        <f t="shared" si="6"/>
        <v>0</v>
      </c>
      <c r="O63" s="169">
        <v>2</v>
      </c>
      <c r="AA63" s="145">
        <v>1</v>
      </c>
      <c r="AB63" s="145">
        <v>7</v>
      </c>
      <c r="AC63" s="145">
        <v>7</v>
      </c>
      <c r="AZ63" s="145">
        <v>2</v>
      </c>
      <c r="BA63" s="145">
        <f t="shared" si="7"/>
        <v>0</v>
      </c>
      <c r="BB63" s="145">
        <f t="shared" si="8"/>
        <v>0</v>
      </c>
      <c r="BC63" s="145">
        <f t="shared" si="9"/>
        <v>0</v>
      </c>
      <c r="BD63" s="145">
        <f t="shared" si="10"/>
        <v>0</v>
      </c>
      <c r="BE63" s="145">
        <f t="shared" si="11"/>
        <v>0</v>
      </c>
      <c r="CA63" s="176">
        <v>1</v>
      </c>
      <c r="CB63" s="176">
        <v>7</v>
      </c>
      <c r="CZ63" s="145">
        <v>2.5999999999999998E-4</v>
      </c>
    </row>
    <row r="64" spans="1:104" x14ac:dyDescent="0.2">
      <c r="A64" s="170">
        <v>35</v>
      </c>
      <c r="B64" s="171" t="s">
        <v>173</v>
      </c>
      <c r="C64" s="172" t="s">
        <v>174</v>
      </c>
      <c r="D64" s="173" t="s">
        <v>139</v>
      </c>
      <c r="E64" s="174">
        <v>1</v>
      </c>
      <c r="F64" s="174">
        <v>0</v>
      </c>
      <c r="G64" s="175">
        <f t="shared" si="6"/>
        <v>0</v>
      </c>
      <c r="O64" s="169">
        <v>2</v>
      </c>
      <c r="AA64" s="145">
        <v>1</v>
      </c>
      <c r="AB64" s="145">
        <v>7</v>
      </c>
      <c r="AC64" s="145">
        <v>7</v>
      </c>
      <c r="AZ64" s="145">
        <v>2</v>
      </c>
      <c r="BA64" s="145">
        <f t="shared" si="7"/>
        <v>0</v>
      </c>
      <c r="BB64" s="145">
        <f t="shared" si="8"/>
        <v>0</v>
      </c>
      <c r="BC64" s="145">
        <f t="shared" si="9"/>
        <v>0</v>
      </c>
      <c r="BD64" s="145">
        <f t="shared" si="10"/>
        <v>0</v>
      </c>
      <c r="BE64" s="145">
        <f t="shared" si="11"/>
        <v>0</v>
      </c>
      <c r="CA64" s="176">
        <v>1</v>
      </c>
      <c r="CB64" s="176">
        <v>7</v>
      </c>
      <c r="CZ64" s="145">
        <v>1.1E-4</v>
      </c>
    </row>
    <row r="65" spans="1:104" x14ac:dyDescent="0.2">
      <c r="A65" s="170">
        <v>36</v>
      </c>
      <c r="B65" s="171" t="s">
        <v>175</v>
      </c>
      <c r="C65" s="172" t="s">
        <v>176</v>
      </c>
      <c r="D65" s="173" t="s">
        <v>115</v>
      </c>
      <c r="E65" s="174">
        <v>6</v>
      </c>
      <c r="F65" s="174">
        <v>0</v>
      </c>
      <c r="G65" s="175">
        <f t="shared" si="6"/>
        <v>0</v>
      </c>
      <c r="O65" s="169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 t="shared" si="7"/>
        <v>0</v>
      </c>
      <c r="BB65" s="145">
        <f t="shared" si="8"/>
        <v>0</v>
      </c>
      <c r="BC65" s="145">
        <f t="shared" si="9"/>
        <v>0</v>
      </c>
      <c r="BD65" s="145">
        <f t="shared" si="10"/>
        <v>0</v>
      </c>
      <c r="BE65" s="145">
        <f t="shared" si="11"/>
        <v>0</v>
      </c>
      <c r="CA65" s="176">
        <v>1</v>
      </c>
      <c r="CB65" s="176">
        <v>7</v>
      </c>
      <c r="CZ65" s="145">
        <v>1.8000000000000001E-4</v>
      </c>
    </row>
    <row r="66" spans="1:104" x14ac:dyDescent="0.2">
      <c r="A66" s="170">
        <v>37</v>
      </c>
      <c r="B66" s="171" t="s">
        <v>177</v>
      </c>
      <c r="C66" s="172" t="s">
        <v>178</v>
      </c>
      <c r="D66" s="173" t="s">
        <v>115</v>
      </c>
      <c r="E66" s="174">
        <v>6</v>
      </c>
      <c r="F66" s="174">
        <v>0</v>
      </c>
      <c r="G66" s="175">
        <f t="shared" si="6"/>
        <v>0</v>
      </c>
      <c r="O66" s="169">
        <v>2</v>
      </c>
      <c r="AA66" s="145">
        <v>1</v>
      </c>
      <c r="AB66" s="145">
        <v>7</v>
      </c>
      <c r="AC66" s="145">
        <v>7</v>
      </c>
      <c r="AZ66" s="145">
        <v>2</v>
      </c>
      <c r="BA66" s="145">
        <f t="shared" si="7"/>
        <v>0</v>
      </c>
      <c r="BB66" s="145">
        <f t="shared" si="8"/>
        <v>0</v>
      </c>
      <c r="BC66" s="145">
        <f t="shared" si="9"/>
        <v>0</v>
      </c>
      <c r="BD66" s="145">
        <f t="shared" si="10"/>
        <v>0</v>
      </c>
      <c r="BE66" s="145">
        <f t="shared" si="11"/>
        <v>0</v>
      </c>
      <c r="CA66" s="176">
        <v>1</v>
      </c>
      <c r="CB66" s="176">
        <v>7</v>
      </c>
      <c r="CZ66" s="145">
        <v>1.0000000000000001E-5</v>
      </c>
    </row>
    <row r="67" spans="1:104" x14ac:dyDescent="0.2">
      <c r="A67" s="170">
        <v>38</v>
      </c>
      <c r="B67" s="171" t="s">
        <v>26</v>
      </c>
      <c r="C67" s="172" t="s">
        <v>179</v>
      </c>
      <c r="D67" s="173" t="s">
        <v>77</v>
      </c>
      <c r="E67" s="174">
        <v>2</v>
      </c>
      <c r="F67" s="174">
        <v>0</v>
      </c>
      <c r="G67" s="175">
        <f t="shared" si="6"/>
        <v>0</v>
      </c>
      <c r="O67" s="169">
        <v>2</v>
      </c>
      <c r="AA67" s="145">
        <v>12</v>
      </c>
      <c r="AB67" s="145">
        <v>0</v>
      </c>
      <c r="AC67" s="145">
        <v>4</v>
      </c>
      <c r="AZ67" s="145">
        <v>2</v>
      </c>
      <c r="BA67" s="145">
        <f t="shared" si="7"/>
        <v>0</v>
      </c>
      <c r="BB67" s="145">
        <f t="shared" si="8"/>
        <v>0</v>
      </c>
      <c r="BC67" s="145">
        <f t="shared" si="9"/>
        <v>0</v>
      </c>
      <c r="BD67" s="145">
        <f t="shared" si="10"/>
        <v>0</v>
      </c>
      <c r="BE67" s="145">
        <f t="shared" si="11"/>
        <v>0</v>
      </c>
      <c r="CA67" s="176">
        <v>12</v>
      </c>
      <c r="CB67" s="176">
        <v>0</v>
      </c>
      <c r="CZ67" s="145">
        <v>0</v>
      </c>
    </row>
    <row r="68" spans="1:104" x14ac:dyDescent="0.2">
      <c r="A68" s="183"/>
      <c r="B68" s="184" t="s">
        <v>78</v>
      </c>
      <c r="C68" s="185" t="str">
        <f>CONCATENATE(B57," ",C57)</f>
        <v>722 Vnitřní vodovod</v>
      </c>
      <c r="D68" s="186"/>
      <c r="E68" s="187"/>
      <c r="F68" s="188"/>
      <c r="G68" s="189">
        <f>SUM(G57:G67)</f>
        <v>0</v>
      </c>
      <c r="O68" s="169">
        <v>4</v>
      </c>
      <c r="BA68" s="190">
        <f>SUM(BA57:BA67)</f>
        <v>0</v>
      </c>
      <c r="BB68" s="190">
        <f>SUM(BB57:BB67)</f>
        <v>0</v>
      </c>
      <c r="BC68" s="190">
        <f>SUM(BC57:BC67)</f>
        <v>0</v>
      </c>
      <c r="BD68" s="190">
        <f>SUM(BD57:BD67)</f>
        <v>0</v>
      </c>
      <c r="BE68" s="190">
        <f>SUM(BE57:BE67)</f>
        <v>0</v>
      </c>
    </row>
    <row r="69" spans="1:104" x14ac:dyDescent="0.2">
      <c r="A69" s="162" t="s">
        <v>74</v>
      </c>
      <c r="B69" s="163" t="s">
        <v>180</v>
      </c>
      <c r="C69" s="164" t="s">
        <v>181</v>
      </c>
      <c r="D69" s="165"/>
      <c r="E69" s="166"/>
      <c r="F69" s="166"/>
      <c r="G69" s="167"/>
      <c r="H69" s="168"/>
      <c r="I69" s="168"/>
      <c r="O69" s="169">
        <v>1</v>
      </c>
    </row>
    <row r="70" spans="1:104" x14ac:dyDescent="0.2">
      <c r="A70" s="170">
        <v>39</v>
      </c>
      <c r="B70" s="171" t="s">
        <v>182</v>
      </c>
      <c r="C70" s="172" t="s">
        <v>183</v>
      </c>
      <c r="D70" s="173" t="s">
        <v>139</v>
      </c>
      <c r="E70" s="174">
        <v>2</v>
      </c>
      <c r="F70" s="174">
        <v>0</v>
      </c>
      <c r="G70" s="175">
        <f t="shared" ref="G70:G90" si="12">E70*F70</f>
        <v>0</v>
      </c>
      <c r="O70" s="169">
        <v>2</v>
      </c>
      <c r="AA70" s="145">
        <v>1</v>
      </c>
      <c r="AB70" s="145">
        <v>7</v>
      </c>
      <c r="AC70" s="145">
        <v>7</v>
      </c>
      <c r="AZ70" s="145">
        <v>2</v>
      </c>
      <c r="BA70" s="145">
        <f t="shared" ref="BA70:BA90" si="13">IF(AZ70=1,G70,0)</f>
        <v>0</v>
      </c>
      <c r="BB70" s="145">
        <f t="shared" ref="BB70:BB90" si="14">IF(AZ70=2,G70,0)</f>
        <v>0</v>
      </c>
      <c r="BC70" s="145">
        <f t="shared" ref="BC70:BC90" si="15">IF(AZ70=3,G70,0)</f>
        <v>0</v>
      </c>
      <c r="BD70" s="145">
        <f t="shared" ref="BD70:BD90" si="16">IF(AZ70=4,G70,0)</f>
        <v>0</v>
      </c>
      <c r="BE70" s="145">
        <f t="shared" ref="BE70:BE90" si="17">IF(AZ70=5,G70,0)</f>
        <v>0</v>
      </c>
      <c r="CA70" s="176">
        <v>1</v>
      </c>
      <c r="CB70" s="176">
        <v>7</v>
      </c>
      <c r="CZ70" s="145">
        <v>2.7999999999999998E-4</v>
      </c>
    </row>
    <row r="71" spans="1:104" x14ac:dyDescent="0.2">
      <c r="A71" s="170">
        <v>40</v>
      </c>
      <c r="B71" s="171" t="s">
        <v>184</v>
      </c>
      <c r="C71" s="172" t="s">
        <v>185</v>
      </c>
      <c r="D71" s="173" t="s">
        <v>139</v>
      </c>
      <c r="E71" s="174">
        <v>1</v>
      </c>
      <c r="F71" s="174">
        <v>0</v>
      </c>
      <c r="G71" s="175">
        <f t="shared" si="12"/>
        <v>0</v>
      </c>
      <c r="O71" s="169">
        <v>2</v>
      </c>
      <c r="AA71" s="145">
        <v>1</v>
      </c>
      <c r="AB71" s="145">
        <v>7</v>
      </c>
      <c r="AC71" s="145">
        <v>7</v>
      </c>
      <c r="AZ71" s="145">
        <v>2</v>
      </c>
      <c r="BA71" s="145">
        <f t="shared" si="13"/>
        <v>0</v>
      </c>
      <c r="BB71" s="145">
        <f t="shared" si="14"/>
        <v>0</v>
      </c>
      <c r="BC71" s="145">
        <f t="shared" si="15"/>
        <v>0</v>
      </c>
      <c r="BD71" s="145">
        <f t="shared" si="16"/>
        <v>0</v>
      </c>
      <c r="BE71" s="145">
        <f t="shared" si="17"/>
        <v>0</v>
      </c>
      <c r="CA71" s="176">
        <v>1</v>
      </c>
      <c r="CB71" s="176">
        <v>7</v>
      </c>
      <c r="CZ71" s="145">
        <v>1.8890000000000001E-2</v>
      </c>
    </row>
    <row r="72" spans="1:104" x14ac:dyDescent="0.2">
      <c r="A72" s="170">
        <v>41</v>
      </c>
      <c r="B72" s="171" t="s">
        <v>186</v>
      </c>
      <c r="C72" s="172" t="s">
        <v>187</v>
      </c>
      <c r="D72" s="173" t="s">
        <v>77</v>
      </c>
      <c r="E72" s="174">
        <v>1</v>
      </c>
      <c r="F72" s="174">
        <v>0</v>
      </c>
      <c r="G72" s="175">
        <f t="shared" si="12"/>
        <v>0</v>
      </c>
      <c r="O72" s="169">
        <v>2</v>
      </c>
      <c r="AA72" s="145">
        <v>1</v>
      </c>
      <c r="AB72" s="145">
        <v>0</v>
      </c>
      <c r="AC72" s="145">
        <v>0</v>
      </c>
      <c r="AZ72" s="145">
        <v>2</v>
      </c>
      <c r="BA72" s="145">
        <f t="shared" si="13"/>
        <v>0</v>
      </c>
      <c r="BB72" s="145">
        <f t="shared" si="14"/>
        <v>0</v>
      </c>
      <c r="BC72" s="145">
        <f t="shared" si="15"/>
        <v>0</v>
      </c>
      <c r="BD72" s="145">
        <f t="shared" si="16"/>
        <v>0</v>
      </c>
      <c r="BE72" s="145">
        <f t="shared" si="17"/>
        <v>0</v>
      </c>
      <c r="CA72" s="176">
        <v>1</v>
      </c>
      <c r="CB72" s="176">
        <v>0</v>
      </c>
      <c r="CZ72" s="145">
        <v>1.434E-2</v>
      </c>
    </row>
    <row r="73" spans="1:104" x14ac:dyDescent="0.2">
      <c r="A73" s="170">
        <v>42</v>
      </c>
      <c r="B73" s="171" t="s">
        <v>188</v>
      </c>
      <c r="C73" s="172" t="s">
        <v>189</v>
      </c>
      <c r="D73" s="173" t="s">
        <v>77</v>
      </c>
      <c r="E73" s="174">
        <v>1</v>
      </c>
      <c r="F73" s="174">
        <v>0</v>
      </c>
      <c r="G73" s="175">
        <f t="shared" si="12"/>
        <v>0</v>
      </c>
      <c r="O73" s="169">
        <v>2</v>
      </c>
      <c r="AA73" s="145">
        <v>1</v>
      </c>
      <c r="AB73" s="145">
        <v>0</v>
      </c>
      <c r="AC73" s="145">
        <v>0</v>
      </c>
      <c r="AZ73" s="145">
        <v>2</v>
      </c>
      <c r="BA73" s="145">
        <f t="shared" si="13"/>
        <v>0</v>
      </c>
      <c r="BB73" s="145">
        <f t="shared" si="14"/>
        <v>0</v>
      </c>
      <c r="BC73" s="145">
        <f t="shared" si="15"/>
        <v>0</v>
      </c>
      <c r="BD73" s="145">
        <f t="shared" si="16"/>
        <v>0</v>
      </c>
      <c r="BE73" s="145">
        <f t="shared" si="17"/>
        <v>0</v>
      </c>
      <c r="CA73" s="176">
        <v>1</v>
      </c>
      <c r="CB73" s="176">
        <v>0</v>
      </c>
      <c r="CZ73" s="145">
        <v>0</v>
      </c>
    </row>
    <row r="74" spans="1:104" x14ac:dyDescent="0.2">
      <c r="A74" s="170">
        <v>43</v>
      </c>
      <c r="B74" s="171" t="s">
        <v>190</v>
      </c>
      <c r="C74" s="172" t="s">
        <v>191</v>
      </c>
      <c r="D74" s="173" t="s">
        <v>77</v>
      </c>
      <c r="E74" s="174">
        <v>1</v>
      </c>
      <c r="F74" s="174">
        <v>0</v>
      </c>
      <c r="G74" s="175">
        <f t="shared" si="12"/>
        <v>0</v>
      </c>
      <c r="O74" s="169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 t="shared" si="13"/>
        <v>0</v>
      </c>
      <c r="BB74" s="145">
        <f t="shared" si="14"/>
        <v>0</v>
      </c>
      <c r="BC74" s="145">
        <f t="shared" si="15"/>
        <v>0</v>
      </c>
      <c r="BD74" s="145">
        <f t="shared" si="16"/>
        <v>0</v>
      </c>
      <c r="BE74" s="145">
        <f t="shared" si="17"/>
        <v>0</v>
      </c>
      <c r="CA74" s="176">
        <v>1</v>
      </c>
      <c r="CB74" s="176">
        <v>7</v>
      </c>
      <c r="CZ74" s="145">
        <v>8.8999999999999995E-4</v>
      </c>
    </row>
    <row r="75" spans="1:104" x14ac:dyDescent="0.2">
      <c r="A75" s="170">
        <v>44</v>
      </c>
      <c r="B75" s="171" t="s">
        <v>192</v>
      </c>
      <c r="C75" s="172" t="s">
        <v>193</v>
      </c>
      <c r="D75" s="173" t="s">
        <v>77</v>
      </c>
      <c r="E75" s="174">
        <v>2</v>
      </c>
      <c r="F75" s="174">
        <v>0</v>
      </c>
      <c r="G75" s="175">
        <f t="shared" si="12"/>
        <v>0</v>
      </c>
      <c r="O75" s="169">
        <v>2</v>
      </c>
      <c r="AA75" s="145">
        <v>1</v>
      </c>
      <c r="AB75" s="145">
        <v>7</v>
      </c>
      <c r="AC75" s="145">
        <v>7</v>
      </c>
      <c r="AZ75" s="145">
        <v>2</v>
      </c>
      <c r="BA75" s="145">
        <f t="shared" si="13"/>
        <v>0</v>
      </c>
      <c r="BB75" s="145">
        <f t="shared" si="14"/>
        <v>0</v>
      </c>
      <c r="BC75" s="145">
        <f t="shared" si="15"/>
        <v>0</v>
      </c>
      <c r="BD75" s="145">
        <f t="shared" si="16"/>
        <v>0</v>
      </c>
      <c r="BE75" s="145">
        <f t="shared" si="17"/>
        <v>0</v>
      </c>
      <c r="CA75" s="176">
        <v>1</v>
      </c>
      <c r="CB75" s="176">
        <v>7</v>
      </c>
      <c r="CZ75" s="145">
        <v>0</v>
      </c>
    </row>
    <row r="76" spans="1:104" x14ac:dyDescent="0.2">
      <c r="A76" s="170">
        <v>45</v>
      </c>
      <c r="B76" s="171" t="s">
        <v>194</v>
      </c>
      <c r="C76" s="172" t="s">
        <v>195</v>
      </c>
      <c r="D76" s="173" t="s">
        <v>77</v>
      </c>
      <c r="E76" s="174">
        <v>1</v>
      </c>
      <c r="F76" s="174">
        <v>0</v>
      </c>
      <c r="G76" s="175">
        <f t="shared" si="12"/>
        <v>0</v>
      </c>
      <c r="O76" s="169">
        <v>2</v>
      </c>
      <c r="AA76" s="145">
        <v>1</v>
      </c>
      <c r="AB76" s="145">
        <v>7</v>
      </c>
      <c r="AC76" s="145">
        <v>7</v>
      </c>
      <c r="AZ76" s="145">
        <v>2</v>
      </c>
      <c r="BA76" s="145">
        <f t="shared" si="13"/>
        <v>0</v>
      </c>
      <c r="BB76" s="145">
        <f t="shared" si="14"/>
        <v>0</v>
      </c>
      <c r="BC76" s="145">
        <f t="shared" si="15"/>
        <v>0</v>
      </c>
      <c r="BD76" s="145">
        <f t="shared" si="16"/>
        <v>0</v>
      </c>
      <c r="BE76" s="145">
        <f t="shared" si="17"/>
        <v>0</v>
      </c>
      <c r="CA76" s="176">
        <v>1</v>
      </c>
      <c r="CB76" s="176">
        <v>7</v>
      </c>
      <c r="CZ76" s="145">
        <v>1.882E-2</v>
      </c>
    </row>
    <row r="77" spans="1:104" x14ac:dyDescent="0.2">
      <c r="A77" s="170">
        <v>46</v>
      </c>
      <c r="B77" s="171" t="s">
        <v>196</v>
      </c>
      <c r="C77" s="172" t="s">
        <v>197</v>
      </c>
      <c r="D77" s="173" t="s">
        <v>77</v>
      </c>
      <c r="E77" s="174">
        <v>1</v>
      </c>
      <c r="F77" s="174">
        <v>0</v>
      </c>
      <c r="G77" s="175">
        <f t="shared" si="12"/>
        <v>0</v>
      </c>
      <c r="O77" s="169">
        <v>2</v>
      </c>
      <c r="AA77" s="145">
        <v>1</v>
      </c>
      <c r="AB77" s="145">
        <v>7</v>
      </c>
      <c r="AC77" s="145">
        <v>7</v>
      </c>
      <c r="AZ77" s="145">
        <v>2</v>
      </c>
      <c r="BA77" s="145">
        <f t="shared" si="13"/>
        <v>0</v>
      </c>
      <c r="BB77" s="145">
        <f t="shared" si="14"/>
        <v>0</v>
      </c>
      <c r="BC77" s="145">
        <f t="shared" si="15"/>
        <v>0</v>
      </c>
      <c r="BD77" s="145">
        <f t="shared" si="16"/>
        <v>0</v>
      </c>
      <c r="BE77" s="145">
        <f t="shared" si="17"/>
        <v>0</v>
      </c>
      <c r="CA77" s="176">
        <v>1</v>
      </c>
      <c r="CB77" s="176">
        <v>7</v>
      </c>
      <c r="CZ77" s="145">
        <v>0</v>
      </c>
    </row>
    <row r="78" spans="1:104" x14ac:dyDescent="0.2">
      <c r="A78" s="170">
        <v>47</v>
      </c>
      <c r="B78" s="171" t="s">
        <v>198</v>
      </c>
      <c r="C78" s="172" t="s">
        <v>199</v>
      </c>
      <c r="D78" s="173" t="s">
        <v>139</v>
      </c>
      <c r="E78" s="174">
        <v>1</v>
      </c>
      <c r="F78" s="174">
        <v>0</v>
      </c>
      <c r="G78" s="175">
        <f t="shared" si="12"/>
        <v>0</v>
      </c>
      <c r="O78" s="169">
        <v>2</v>
      </c>
      <c r="AA78" s="145">
        <v>1</v>
      </c>
      <c r="AB78" s="145">
        <v>7</v>
      </c>
      <c r="AC78" s="145">
        <v>7</v>
      </c>
      <c r="AZ78" s="145">
        <v>2</v>
      </c>
      <c r="BA78" s="145">
        <f t="shared" si="13"/>
        <v>0</v>
      </c>
      <c r="BB78" s="145">
        <f t="shared" si="14"/>
        <v>0</v>
      </c>
      <c r="BC78" s="145">
        <f t="shared" si="15"/>
        <v>0</v>
      </c>
      <c r="BD78" s="145">
        <f t="shared" si="16"/>
        <v>0</v>
      </c>
      <c r="BE78" s="145">
        <f t="shared" si="17"/>
        <v>0</v>
      </c>
      <c r="CA78" s="176">
        <v>1</v>
      </c>
      <c r="CB78" s="176">
        <v>7</v>
      </c>
      <c r="CZ78" s="145">
        <v>1.2E-4</v>
      </c>
    </row>
    <row r="79" spans="1:104" x14ac:dyDescent="0.2">
      <c r="A79" s="170">
        <v>48</v>
      </c>
      <c r="B79" s="171" t="s">
        <v>200</v>
      </c>
      <c r="C79" s="172" t="s">
        <v>201</v>
      </c>
      <c r="D79" s="173" t="s">
        <v>202</v>
      </c>
      <c r="E79" s="174">
        <v>1</v>
      </c>
      <c r="F79" s="174">
        <v>0</v>
      </c>
      <c r="G79" s="175">
        <f t="shared" si="12"/>
        <v>0</v>
      </c>
      <c r="O79" s="169">
        <v>2</v>
      </c>
      <c r="AA79" s="145">
        <v>1</v>
      </c>
      <c r="AB79" s="145">
        <v>7</v>
      </c>
      <c r="AC79" s="145">
        <v>7</v>
      </c>
      <c r="AZ79" s="145">
        <v>2</v>
      </c>
      <c r="BA79" s="145">
        <f t="shared" si="13"/>
        <v>0</v>
      </c>
      <c r="BB79" s="145">
        <f t="shared" si="14"/>
        <v>0</v>
      </c>
      <c r="BC79" s="145">
        <f t="shared" si="15"/>
        <v>0</v>
      </c>
      <c r="BD79" s="145">
        <f t="shared" si="16"/>
        <v>0</v>
      </c>
      <c r="BE79" s="145">
        <f t="shared" si="17"/>
        <v>0</v>
      </c>
      <c r="CA79" s="176">
        <v>1</v>
      </c>
      <c r="CB79" s="176">
        <v>7</v>
      </c>
      <c r="CZ79" s="145">
        <v>0</v>
      </c>
    </row>
    <row r="80" spans="1:104" x14ac:dyDescent="0.2">
      <c r="A80" s="170">
        <v>49</v>
      </c>
      <c r="B80" s="171" t="s">
        <v>203</v>
      </c>
      <c r="C80" s="172" t="s">
        <v>204</v>
      </c>
      <c r="D80" s="173" t="s">
        <v>139</v>
      </c>
      <c r="E80" s="174">
        <v>1</v>
      </c>
      <c r="F80" s="174">
        <v>0</v>
      </c>
      <c r="G80" s="175">
        <f t="shared" si="12"/>
        <v>0</v>
      </c>
      <c r="O80" s="169">
        <v>2</v>
      </c>
      <c r="AA80" s="145">
        <v>1</v>
      </c>
      <c r="AB80" s="145">
        <v>7</v>
      </c>
      <c r="AC80" s="145">
        <v>7</v>
      </c>
      <c r="AZ80" s="145">
        <v>2</v>
      </c>
      <c r="BA80" s="145">
        <f t="shared" si="13"/>
        <v>0</v>
      </c>
      <c r="BB80" s="145">
        <f t="shared" si="14"/>
        <v>0</v>
      </c>
      <c r="BC80" s="145">
        <f t="shared" si="15"/>
        <v>0</v>
      </c>
      <c r="BD80" s="145">
        <f t="shared" si="16"/>
        <v>0</v>
      </c>
      <c r="BE80" s="145">
        <f t="shared" si="17"/>
        <v>0</v>
      </c>
      <c r="CA80" s="176">
        <v>1</v>
      </c>
      <c r="CB80" s="176">
        <v>7</v>
      </c>
      <c r="CZ80" s="145">
        <v>2.2000000000000001E-4</v>
      </c>
    </row>
    <row r="81" spans="1:104" x14ac:dyDescent="0.2">
      <c r="A81" s="170">
        <v>50</v>
      </c>
      <c r="B81" s="171" t="s">
        <v>205</v>
      </c>
      <c r="C81" s="172" t="s">
        <v>206</v>
      </c>
      <c r="D81" s="173" t="s">
        <v>139</v>
      </c>
      <c r="E81" s="174">
        <v>1</v>
      </c>
      <c r="F81" s="174">
        <v>0</v>
      </c>
      <c r="G81" s="175">
        <f t="shared" si="12"/>
        <v>0</v>
      </c>
      <c r="O81" s="169">
        <v>2</v>
      </c>
      <c r="AA81" s="145">
        <v>1</v>
      </c>
      <c r="AB81" s="145">
        <v>7</v>
      </c>
      <c r="AC81" s="145">
        <v>7</v>
      </c>
      <c r="AZ81" s="145">
        <v>2</v>
      </c>
      <c r="BA81" s="145">
        <f t="shared" si="13"/>
        <v>0</v>
      </c>
      <c r="BB81" s="145">
        <f t="shared" si="14"/>
        <v>0</v>
      </c>
      <c r="BC81" s="145">
        <f t="shared" si="15"/>
        <v>0</v>
      </c>
      <c r="BD81" s="145">
        <f t="shared" si="16"/>
        <v>0</v>
      </c>
      <c r="BE81" s="145">
        <f t="shared" si="17"/>
        <v>0</v>
      </c>
      <c r="CA81" s="176">
        <v>1</v>
      </c>
      <c r="CB81" s="176">
        <v>7</v>
      </c>
      <c r="CZ81" s="145">
        <v>6.9999999999999999E-4</v>
      </c>
    </row>
    <row r="82" spans="1:104" x14ac:dyDescent="0.2">
      <c r="A82" s="170">
        <v>51</v>
      </c>
      <c r="B82" s="171" t="s">
        <v>26</v>
      </c>
      <c r="C82" s="172" t="s">
        <v>207</v>
      </c>
      <c r="D82" s="173" t="s">
        <v>139</v>
      </c>
      <c r="E82" s="174">
        <v>1</v>
      </c>
      <c r="F82" s="174">
        <v>0</v>
      </c>
      <c r="G82" s="175">
        <f t="shared" si="12"/>
        <v>0</v>
      </c>
      <c r="O82" s="169">
        <v>2</v>
      </c>
      <c r="AA82" s="145">
        <v>12</v>
      </c>
      <c r="AB82" s="145">
        <v>0</v>
      </c>
      <c r="AC82" s="145">
        <v>5</v>
      </c>
      <c r="AZ82" s="145">
        <v>2</v>
      </c>
      <c r="BA82" s="145">
        <f t="shared" si="13"/>
        <v>0</v>
      </c>
      <c r="BB82" s="145">
        <f t="shared" si="14"/>
        <v>0</v>
      </c>
      <c r="BC82" s="145">
        <f t="shared" si="15"/>
        <v>0</v>
      </c>
      <c r="BD82" s="145">
        <f t="shared" si="16"/>
        <v>0</v>
      </c>
      <c r="BE82" s="145">
        <f t="shared" si="17"/>
        <v>0</v>
      </c>
      <c r="CA82" s="176">
        <v>12</v>
      </c>
      <c r="CB82" s="176">
        <v>0</v>
      </c>
      <c r="CZ82" s="145">
        <v>0</v>
      </c>
    </row>
    <row r="83" spans="1:104" x14ac:dyDescent="0.2">
      <c r="A83" s="170">
        <v>52</v>
      </c>
      <c r="B83" s="171" t="s">
        <v>26</v>
      </c>
      <c r="C83" s="172" t="s">
        <v>208</v>
      </c>
      <c r="D83" s="173" t="s">
        <v>77</v>
      </c>
      <c r="E83" s="174">
        <v>1</v>
      </c>
      <c r="F83" s="174">
        <v>0</v>
      </c>
      <c r="G83" s="175">
        <f t="shared" si="12"/>
        <v>0</v>
      </c>
      <c r="O83" s="169">
        <v>2</v>
      </c>
      <c r="AA83" s="145">
        <v>12</v>
      </c>
      <c r="AB83" s="145">
        <v>0</v>
      </c>
      <c r="AC83" s="145">
        <v>8</v>
      </c>
      <c r="AZ83" s="145">
        <v>2</v>
      </c>
      <c r="BA83" s="145">
        <f t="shared" si="13"/>
        <v>0</v>
      </c>
      <c r="BB83" s="145">
        <f t="shared" si="14"/>
        <v>0</v>
      </c>
      <c r="BC83" s="145">
        <f t="shared" si="15"/>
        <v>0</v>
      </c>
      <c r="BD83" s="145">
        <f t="shared" si="16"/>
        <v>0</v>
      </c>
      <c r="BE83" s="145">
        <f t="shared" si="17"/>
        <v>0</v>
      </c>
      <c r="CA83" s="176">
        <v>12</v>
      </c>
      <c r="CB83" s="176">
        <v>0</v>
      </c>
      <c r="CZ83" s="145">
        <v>0</v>
      </c>
    </row>
    <row r="84" spans="1:104" x14ac:dyDescent="0.2">
      <c r="A84" s="170">
        <v>53</v>
      </c>
      <c r="B84" s="171" t="s">
        <v>26</v>
      </c>
      <c r="C84" s="172" t="s">
        <v>209</v>
      </c>
      <c r="D84" s="173" t="s">
        <v>77</v>
      </c>
      <c r="E84" s="174">
        <v>1</v>
      </c>
      <c r="F84" s="174">
        <v>0</v>
      </c>
      <c r="G84" s="175">
        <f t="shared" si="12"/>
        <v>0</v>
      </c>
      <c r="O84" s="169">
        <v>2</v>
      </c>
      <c r="AA84" s="145">
        <v>12</v>
      </c>
      <c r="AB84" s="145">
        <v>0</v>
      </c>
      <c r="AC84" s="145">
        <v>7</v>
      </c>
      <c r="AZ84" s="145">
        <v>2</v>
      </c>
      <c r="BA84" s="145">
        <f t="shared" si="13"/>
        <v>0</v>
      </c>
      <c r="BB84" s="145">
        <f t="shared" si="14"/>
        <v>0</v>
      </c>
      <c r="BC84" s="145">
        <f t="shared" si="15"/>
        <v>0</v>
      </c>
      <c r="BD84" s="145">
        <f t="shared" si="16"/>
        <v>0</v>
      </c>
      <c r="BE84" s="145">
        <f t="shared" si="17"/>
        <v>0</v>
      </c>
      <c r="CA84" s="176">
        <v>12</v>
      </c>
      <c r="CB84" s="176">
        <v>0</v>
      </c>
      <c r="CZ84" s="145">
        <v>0</v>
      </c>
    </row>
    <row r="85" spans="1:104" x14ac:dyDescent="0.2">
      <c r="A85" s="170">
        <v>54</v>
      </c>
      <c r="B85" s="171" t="s">
        <v>26</v>
      </c>
      <c r="C85" s="172" t="s">
        <v>210</v>
      </c>
      <c r="D85" s="173" t="s">
        <v>77</v>
      </c>
      <c r="E85" s="174">
        <v>1</v>
      </c>
      <c r="F85" s="174">
        <v>0</v>
      </c>
      <c r="G85" s="175">
        <f t="shared" si="12"/>
        <v>0</v>
      </c>
      <c r="O85" s="169">
        <v>2</v>
      </c>
      <c r="AA85" s="145">
        <v>12</v>
      </c>
      <c r="AB85" s="145">
        <v>0</v>
      </c>
      <c r="AC85" s="145">
        <v>6</v>
      </c>
      <c r="AZ85" s="145">
        <v>2</v>
      </c>
      <c r="BA85" s="145">
        <f t="shared" si="13"/>
        <v>0</v>
      </c>
      <c r="BB85" s="145">
        <f t="shared" si="14"/>
        <v>0</v>
      </c>
      <c r="BC85" s="145">
        <f t="shared" si="15"/>
        <v>0</v>
      </c>
      <c r="BD85" s="145">
        <f t="shared" si="16"/>
        <v>0</v>
      </c>
      <c r="BE85" s="145">
        <f t="shared" si="17"/>
        <v>0</v>
      </c>
      <c r="CA85" s="176">
        <v>12</v>
      </c>
      <c r="CB85" s="176">
        <v>0</v>
      </c>
      <c r="CZ85" s="145">
        <v>0</v>
      </c>
    </row>
    <row r="86" spans="1:104" x14ac:dyDescent="0.2">
      <c r="A86" s="170">
        <v>55</v>
      </c>
      <c r="B86" s="171" t="s">
        <v>211</v>
      </c>
      <c r="C86" s="172" t="s">
        <v>212</v>
      </c>
      <c r="D86" s="173" t="s">
        <v>100</v>
      </c>
      <c r="E86" s="174">
        <v>5.4539999999999998E-2</v>
      </c>
      <c r="F86" s="174">
        <v>0</v>
      </c>
      <c r="G86" s="175">
        <f t="shared" si="12"/>
        <v>0</v>
      </c>
      <c r="O86" s="169">
        <v>2</v>
      </c>
      <c r="AA86" s="145">
        <v>7</v>
      </c>
      <c r="AB86" s="145">
        <v>1001</v>
      </c>
      <c r="AC86" s="145">
        <v>5</v>
      </c>
      <c r="AZ86" s="145">
        <v>2</v>
      </c>
      <c r="BA86" s="145">
        <f t="shared" si="13"/>
        <v>0</v>
      </c>
      <c r="BB86" s="145">
        <f t="shared" si="14"/>
        <v>0</v>
      </c>
      <c r="BC86" s="145">
        <f t="shared" si="15"/>
        <v>0</v>
      </c>
      <c r="BD86" s="145">
        <f t="shared" si="16"/>
        <v>0</v>
      </c>
      <c r="BE86" s="145">
        <f t="shared" si="17"/>
        <v>0</v>
      </c>
      <c r="CA86" s="176">
        <v>7</v>
      </c>
      <c r="CB86" s="176">
        <v>1001</v>
      </c>
      <c r="CZ86" s="145">
        <v>0</v>
      </c>
    </row>
    <row r="87" spans="1:104" x14ac:dyDescent="0.2">
      <c r="A87" s="170">
        <v>56</v>
      </c>
      <c r="B87" s="171" t="s">
        <v>26</v>
      </c>
      <c r="C87" s="172" t="s">
        <v>213</v>
      </c>
      <c r="D87" s="173" t="s">
        <v>77</v>
      </c>
      <c r="E87" s="174">
        <v>1</v>
      </c>
      <c r="F87" s="174">
        <v>0</v>
      </c>
      <c r="G87" s="175">
        <f t="shared" si="12"/>
        <v>0</v>
      </c>
      <c r="O87" s="169">
        <v>2</v>
      </c>
      <c r="AA87" s="145">
        <v>12</v>
      </c>
      <c r="AB87" s="145">
        <v>7</v>
      </c>
      <c r="AC87" s="145">
        <v>10</v>
      </c>
      <c r="AZ87" s="145">
        <v>2</v>
      </c>
      <c r="BA87" s="145">
        <f t="shared" si="13"/>
        <v>0</v>
      </c>
      <c r="BB87" s="145">
        <f t="shared" si="14"/>
        <v>0</v>
      </c>
      <c r="BC87" s="145">
        <f t="shared" si="15"/>
        <v>0</v>
      </c>
      <c r="BD87" s="145">
        <f t="shared" si="16"/>
        <v>0</v>
      </c>
      <c r="BE87" s="145">
        <f t="shared" si="17"/>
        <v>0</v>
      </c>
      <c r="CA87" s="176">
        <v>12</v>
      </c>
      <c r="CB87" s="176">
        <v>7</v>
      </c>
      <c r="CZ87" s="145">
        <v>0</v>
      </c>
    </row>
    <row r="88" spans="1:104" x14ac:dyDescent="0.2">
      <c r="A88" s="170">
        <v>57</v>
      </c>
      <c r="B88" s="171" t="s">
        <v>26</v>
      </c>
      <c r="C88" s="172" t="s">
        <v>214</v>
      </c>
      <c r="D88" s="173" t="s">
        <v>139</v>
      </c>
      <c r="E88" s="174">
        <v>1</v>
      </c>
      <c r="F88" s="174">
        <v>0</v>
      </c>
      <c r="G88" s="175">
        <f t="shared" si="12"/>
        <v>0</v>
      </c>
      <c r="O88" s="169">
        <v>2</v>
      </c>
      <c r="AA88" s="145">
        <v>12</v>
      </c>
      <c r="AB88" s="145">
        <v>7</v>
      </c>
      <c r="AC88" s="145">
        <v>9</v>
      </c>
      <c r="AZ88" s="145">
        <v>2</v>
      </c>
      <c r="BA88" s="145">
        <f t="shared" si="13"/>
        <v>0</v>
      </c>
      <c r="BB88" s="145">
        <f t="shared" si="14"/>
        <v>0</v>
      </c>
      <c r="BC88" s="145">
        <f t="shared" si="15"/>
        <v>0</v>
      </c>
      <c r="BD88" s="145">
        <f t="shared" si="16"/>
        <v>0</v>
      </c>
      <c r="BE88" s="145">
        <f t="shared" si="17"/>
        <v>0</v>
      </c>
      <c r="CA88" s="176">
        <v>12</v>
      </c>
      <c r="CB88" s="176">
        <v>7</v>
      </c>
      <c r="CZ88" s="145">
        <v>0</v>
      </c>
    </row>
    <row r="89" spans="1:104" x14ac:dyDescent="0.2">
      <c r="A89" s="170">
        <v>58</v>
      </c>
      <c r="B89" s="171" t="s">
        <v>26</v>
      </c>
      <c r="C89" s="172" t="s">
        <v>215</v>
      </c>
      <c r="D89" s="173" t="s">
        <v>77</v>
      </c>
      <c r="E89" s="174">
        <v>1</v>
      </c>
      <c r="F89" s="174">
        <v>0</v>
      </c>
      <c r="G89" s="175">
        <f t="shared" si="12"/>
        <v>0</v>
      </c>
      <c r="O89" s="169">
        <v>2</v>
      </c>
      <c r="AA89" s="145">
        <v>12</v>
      </c>
      <c r="AB89" s="145">
        <v>7</v>
      </c>
      <c r="AC89" s="145">
        <v>56</v>
      </c>
      <c r="AZ89" s="145">
        <v>2</v>
      </c>
      <c r="BA89" s="145">
        <f t="shared" si="13"/>
        <v>0</v>
      </c>
      <c r="BB89" s="145">
        <f t="shared" si="14"/>
        <v>0</v>
      </c>
      <c r="BC89" s="145">
        <f t="shared" si="15"/>
        <v>0</v>
      </c>
      <c r="BD89" s="145">
        <f t="shared" si="16"/>
        <v>0</v>
      </c>
      <c r="BE89" s="145">
        <f t="shared" si="17"/>
        <v>0</v>
      </c>
      <c r="CA89" s="176">
        <v>12</v>
      </c>
      <c r="CB89" s="176">
        <v>7</v>
      </c>
      <c r="CZ89" s="145">
        <v>0</v>
      </c>
    </row>
    <row r="90" spans="1:104" x14ac:dyDescent="0.2">
      <c r="A90" s="170">
        <v>59</v>
      </c>
      <c r="B90" s="171" t="s">
        <v>26</v>
      </c>
      <c r="C90" s="172" t="s">
        <v>216</v>
      </c>
      <c r="D90" s="173" t="s">
        <v>139</v>
      </c>
      <c r="E90" s="174">
        <v>1</v>
      </c>
      <c r="F90" s="174">
        <v>0</v>
      </c>
      <c r="G90" s="175">
        <f t="shared" si="12"/>
        <v>0</v>
      </c>
      <c r="O90" s="169">
        <v>2</v>
      </c>
      <c r="AA90" s="145">
        <v>12</v>
      </c>
      <c r="AB90" s="145">
        <v>7</v>
      </c>
      <c r="AC90" s="145">
        <v>11</v>
      </c>
      <c r="AZ90" s="145">
        <v>2</v>
      </c>
      <c r="BA90" s="145">
        <f t="shared" si="13"/>
        <v>0</v>
      </c>
      <c r="BB90" s="145">
        <f t="shared" si="14"/>
        <v>0</v>
      </c>
      <c r="BC90" s="145">
        <f t="shared" si="15"/>
        <v>0</v>
      </c>
      <c r="BD90" s="145">
        <f t="shared" si="16"/>
        <v>0</v>
      </c>
      <c r="BE90" s="145">
        <f t="shared" si="17"/>
        <v>0</v>
      </c>
      <c r="CA90" s="176">
        <v>12</v>
      </c>
      <c r="CB90" s="176">
        <v>7</v>
      </c>
      <c r="CZ90" s="145">
        <v>0</v>
      </c>
    </row>
    <row r="91" spans="1:104" x14ac:dyDescent="0.2">
      <c r="A91" s="183"/>
      <c r="B91" s="184" t="s">
        <v>78</v>
      </c>
      <c r="C91" s="185" t="str">
        <f>CONCATENATE(B69," ",C69)</f>
        <v>725 Zařizovací předměty</v>
      </c>
      <c r="D91" s="186"/>
      <c r="E91" s="187"/>
      <c r="F91" s="188"/>
      <c r="G91" s="189">
        <f>SUM(G69:G90)</f>
        <v>0</v>
      </c>
      <c r="O91" s="169">
        <v>4</v>
      </c>
      <c r="BA91" s="190">
        <f>SUM(BA69:BA90)</f>
        <v>0</v>
      </c>
      <c r="BB91" s="190">
        <f>SUM(BB69:BB90)</f>
        <v>0</v>
      </c>
      <c r="BC91" s="190">
        <f>SUM(BC69:BC90)</f>
        <v>0</v>
      </c>
      <c r="BD91" s="190">
        <f>SUM(BD69:BD90)</f>
        <v>0</v>
      </c>
      <c r="BE91" s="190">
        <f>SUM(BE69:BE90)</f>
        <v>0</v>
      </c>
    </row>
    <row r="92" spans="1:104" x14ac:dyDescent="0.2">
      <c r="A92" s="162" t="s">
        <v>74</v>
      </c>
      <c r="B92" s="163" t="s">
        <v>217</v>
      </c>
      <c r="C92" s="164" t="s">
        <v>218</v>
      </c>
      <c r="D92" s="165"/>
      <c r="E92" s="166"/>
      <c r="F92" s="166"/>
      <c r="G92" s="167"/>
      <c r="H92" s="168"/>
      <c r="I92" s="168"/>
      <c r="O92" s="169">
        <v>1</v>
      </c>
    </row>
    <row r="93" spans="1:104" ht="22.5" x14ac:dyDescent="0.2">
      <c r="A93" s="170">
        <v>60</v>
      </c>
      <c r="B93" s="171" t="s">
        <v>219</v>
      </c>
      <c r="C93" s="172" t="s">
        <v>220</v>
      </c>
      <c r="D93" s="173" t="s">
        <v>221</v>
      </c>
      <c r="E93" s="174">
        <v>15</v>
      </c>
      <c r="F93" s="174">
        <v>0</v>
      </c>
      <c r="G93" s="175">
        <f>E93*F93</f>
        <v>0</v>
      </c>
      <c r="O93" s="169">
        <v>2</v>
      </c>
      <c r="AA93" s="145">
        <v>10</v>
      </c>
      <c r="AB93" s="145">
        <v>0</v>
      </c>
      <c r="AC93" s="145">
        <v>8</v>
      </c>
      <c r="AZ93" s="145">
        <v>5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6">
        <v>10</v>
      </c>
      <c r="CB93" s="176">
        <v>0</v>
      </c>
      <c r="CZ93" s="145">
        <v>0</v>
      </c>
    </row>
    <row r="94" spans="1:104" x14ac:dyDescent="0.2">
      <c r="A94" s="170">
        <v>61</v>
      </c>
      <c r="B94" s="171" t="s">
        <v>222</v>
      </c>
      <c r="C94" s="172" t="s">
        <v>223</v>
      </c>
      <c r="D94" s="173" t="s">
        <v>221</v>
      </c>
      <c r="E94" s="174">
        <v>24</v>
      </c>
      <c r="F94" s="174">
        <v>0</v>
      </c>
      <c r="G94" s="175">
        <f>E94*F94</f>
        <v>0</v>
      </c>
      <c r="O94" s="169">
        <v>2</v>
      </c>
      <c r="AA94" s="145">
        <v>10</v>
      </c>
      <c r="AB94" s="145">
        <v>0</v>
      </c>
      <c r="AC94" s="145">
        <v>8</v>
      </c>
      <c r="AZ94" s="145">
        <v>5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6">
        <v>10</v>
      </c>
      <c r="CB94" s="176">
        <v>0</v>
      </c>
      <c r="CZ94" s="145">
        <v>0</v>
      </c>
    </row>
    <row r="95" spans="1:104" x14ac:dyDescent="0.2">
      <c r="A95" s="183"/>
      <c r="B95" s="184" t="s">
        <v>78</v>
      </c>
      <c r="C95" s="185" t="str">
        <f>CONCATENATE(B92," ",C92)</f>
        <v>731 Kotelny</v>
      </c>
      <c r="D95" s="186"/>
      <c r="E95" s="187"/>
      <c r="F95" s="188"/>
      <c r="G95" s="189">
        <f>SUM(G92:G94)</f>
        <v>0</v>
      </c>
      <c r="O95" s="169">
        <v>4</v>
      </c>
      <c r="BA95" s="190">
        <f>SUM(BA92:BA94)</f>
        <v>0</v>
      </c>
      <c r="BB95" s="190">
        <f>SUM(BB92:BB94)</f>
        <v>0</v>
      </c>
      <c r="BC95" s="190">
        <f>SUM(BC92:BC94)</f>
        <v>0</v>
      </c>
      <c r="BD95" s="190">
        <f>SUM(BD92:BD94)</f>
        <v>0</v>
      </c>
      <c r="BE95" s="190">
        <f>SUM(BE92:BE94)</f>
        <v>0</v>
      </c>
    </row>
    <row r="96" spans="1:104" x14ac:dyDescent="0.2">
      <c r="A96" s="162" t="s">
        <v>74</v>
      </c>
      <c r="B96" s="163" t="s">
        <v>224</v>
      </c>
      <c r="C96" s="164" t="s">
        <v>225</v>
      </c>
      <c r="D96" s="165"/>
      <c r="E96" s="166"/>
      <c r="F96" s="166"/>
      <c r="G96" s="167"/>
      <c r="H96" s="168"/>
      <c r="I96" s="168"/>
      <c r="O96" s="169">
        <v>1</v>
      </c>
    </row>
    <row r="97" spans="1:104" ht="22.5" x14ac:dyDescent="0.2">
      <c r="A97" s="170">
        <v>62</v>
      </c>
      <c r="B97" s="171" t="s">
        <v>226</v>
      </c>
      <c r="C97" s="172" t="s">
        <v>227</v>
      </c>
      <c r="D97" s="173" t="s">
        <v>115</v>
      </c>
      <c r="E97" s="174">
        <v>17</v>
      </c>
      <c r="F97" s="174">
        <v>0</v>
      </c>
      <c r="G97" s="175">
        <f>E97*F97</f>
        <v>0</v>
      </c>
      <c r="O97" s="169">
        <v>2</v>
      </c>
      <c r="AA97" s="145">
        <v>1</v>
      </c>
      <c r="AB97" s="145">
        <v>7</v>
      </c>
      <c r="AC97" s="145">
        <v>7</v>
      </c>
      <c r="AZ97" s="145">
        <v>2</v>
      </c>
      <c r="BA97" s="145">
        <f>IF(AZ97=1,G97,0)</f>
        <v>0</v>
      </c>
      <c r="BB97" s="145">
        <f>IF(AZ97=2,G97,0)</f>
        <v>0</v>
      </c>
      <c r="BC97" s="145">
        <f>IF(AZ97=3,G97,0)</f>
        <v>0</v>
      </c>
      <c r="BD97" s="145">
        <f>IF(AZ97=4,G97,0)</f>
        <v>0</v>
      </c>
      <c r="BE97" s="145">
        <f>IF(AZ97=5,G97,0)</f>
        <v>0</v>
      </c>
      <c r="CA97" s="176">
        <v>1</v>
      </c>
      <c r="CB97" s="176">
        <v>7</v>
      </c>
      <c r="CZ97" s="145">
        <v>5.8100000000000001E-3</v>
      </c>
    </row>
    <row r="98" spans="1:104" x14ac:dyDescent="0.2">
      <c r="A98" s="170">
        <v>63</v>
      </c>
      <c r="B98" s="171" t="s">
        <v>228</v>
      </c>
      <c r="C98" s="172" t="s">
        <v>229</v>
      </c>
      <c r="D98" s="173" t="s">
        <v>115</v>
      </c>
      <c r="E98" s="174">
        <v>17</v>
      </c>
      <c r="F98" s="174">
        <v>0</v>
      </c>
      <c r="G98" s="175">
        <f>E98*F98</f>
        <v>0</v>
      </c>
      <c r="O98" s="169">
        <v>2</v>
      </c>
      <c r="AA98" s="145">
        <v>3</v>
      </c>
      <c r="AB98" s="145">
        <v>7</v>
      </c>
      <c r="AC98" s="145">
        <v>19632050</v>
      </c>
      <c r="AZ98" s="145">
        <v>2</v>
      </c>
      <c r="BA98" s="145">
        <f>IF(AZ98=1,G98,0)</f>
        <v>0</v>
      </c>
      <c r="BB98" s="145">
        <f>IF(AZ98=2,G98,0)</f>
        <v>0</v>
      </c>
      <c r="BC98" s="145">
        <f>IF(AZ98=3,G98,0)</f>
        <v>0</v>
      </c>
      <c r="BD98" s="145">
        <f>IF(AZ98=4,G98,0)</f>
        <v>0</v>
      </c>
      <c r="BE98" s="145">
        <f>IF(AZ98=5,G98,0)</f>
        <v>0</v>
      </c>
      <c r="CA98" s="176">
        <v>3</v>
      </c>
      <c r="CB98" s="176">
        <v>7</v>
      </c>
      <c r="CZ98" s="145">
        <v>3.8999999999999999E-4</v>
      </c>
    </row>
    <row r="99" spans="1:104" x14ac:dyDescent="0.2">
      <c r="A99" s="183"/>
      <c r="B99" s="184" t="s">
        <v>78</v>
      </c>
      <c r="C99" s="185" t="str">
        <f>CONCATENATE(B96," ",C96)</f>
        <v>733 Rozvod potrubí</v>
      </c>
      <c r="D99" s="186"/>
      <c r="E99" s="187"/>
      <c r="F99" s="188"/>
      <c r="G99" s="189">
        <f>SUM(G96:G98)</f>
        <v>0</v>
      </c>
      <c r="O99" s="169">
        <v>4</v>
      </c>
      <c r="BA99" s="190">
        <f>SUM(BA96:BA98)</f>
        <v>0</v>
      </c>
      <c r="BB99" s="190">
        <f>SUM(BB96:BB98)</f>
        <v>0</v>
      </c>
      <c r="BC99" s="190">
        <f>SUM(BC96:BC98)</f>
        <v>0</v>
      </c>
      <c r="BD99" s="190">
        <f>SUM(BD96:BD98)</f>
        <v>0</v>
      </c>
      <c r="BE99" s="190">
        <f>SUM(BE96:BE98)</f>
        <v>0</v>
      </c>
    </row>
    <row r="100" spans="1:104" x14ac:dyDescent="0.2">
      <c r="A100" s="162" t="s">
        <v>74</v>
      </c>
      <c r="B100" s="163" t="s">
        <v>230</v>
      </c>
      <c r="C100" s="164" t="s">
        <v>231</v>
      </c>
      <c r="D100" s="165"/>
      <c r="E100" s="166"/>
      <c r="F100" s="166"/>
      <c r="G100" s="167"/>
      <c r="H100" s="168"/>
      <c r="I100" s="168"/>
      <c r="O100" s="169">
        <v>1</v>
      </c>
    </row>
    <row r="101" spans="1:104" x14ac:dyDescent="0.2">
      <c r="A101" s="170">
        <v>64</v>
      </c>
      <c r="B101" s="171" t="s">
        <v>232</v>
      </c>
      <c r="C101" s="172" t="s">
        <v>233</v>
      </c>
      <c r="D101" s="173" t="s">
        <v>139</v>
      </c>
      <c r="E101" s="174">
        <v>3</v>
      </c>
      <c r="F101" s="174">
        <v>0</v>
      </c>
      <c r="G101" s="175">
        <f>E101*F101</f>
        <v>0</v>
      </c>
      <c r="O101" s="169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>IF(AZ101=1,G101,0)</f>
        <v>0</v>
      </c>
      <c r="BB101" s="145">
        <f>IF(AZ101=2,G101,0)</f>
        <v>0</v>
      </c>
      <c r="BC101" s="145">
        <f>IF(AZ101=3,G101,0)</f>
        <v>0</v>
      </c>
      <c r="BD101" s="145">
        <f>IF(AZ101=4,G101,0)</f>
        <v>0</v>
      </c>
      <c r="BE101" s="145">
        <f>IF(AZ101=5,G101,0)</f>
        <v>0</v>
      </c>
      <c r="CA101" s="176">
        <v>1</v>
      </c>
      <c r="CB101" s="176">
        <v>7</v>
      </c>
      <c r="CZ101" s="145">
        <v>0</v>
      </c>
    </row>
    <row r="102" spans="1:104" ht="22.5" x14ac:dyDescent="0.2">
      <c r="A102" s="170">
        <v>65</v>
      </c>
      <c r="B102" s="171" t="s">
        <v>234</v>
      </c>
      <c r="C102" s="172" t="s">
        <v>235</v>
      </c>
      <c r="D102" s="173" t="s">
        <v>139</v>
      </c>
      <c r="E102" s="174">
        <v>2</v>
      </c>
      <c r="F102" s="174">
        <v>0</v>
      </c>
      <c r="G102" s="175">
        <f>E102*F102</f>
        <v>0</v>
      </c>
      <c r="O102" s="169">
        <v>2</v>
      </c>
      <c r="AA102" s="145">
        <v>1</v>
      </c>
      <c r="AB102" s="145">
        <v>7</v>
      </c>
      <c r="AC102" s="145">
        <v>7</v>
      </c>
      <c r="AZ102" s="145">
        <v>2</v>
      </c>
      <c r="BA102" s="145">
        <f>IF(AZ102=1,G102,0)</f>
        <v>0</v>
      </c>
      <c r="BB102" s="145">
        <f>IF(AZ102=2,G102,0)</f>
        <v>0</v>
      </c>
      <c r="BC102" s="145">
        <f>IF(AZ102=3,G102,0)</f>
        <v>0</v>
      </c>
      <c r="BD102" s="145">
        <f>IF(AZ102=4,G102,0)</f>
        <v>0</v>
      </c>
      <c r="BE102" s="145">
        <f>IF(AZ102=5,G102,0)</f>
        <v>0</v>
      </c>
      <c r="CA102" s="176">
        <v>1</v>
      </c>
      <c r="CB102" s="176">
        <v>7</v>
      </c>
      <c r="CZ102" s="145">
        <v>8.0000000000000007E-5</v>
      </c>
    </row>
    <row r="103" spans="1:104" x14ac:dyDescent="0.2">
      <c r="A103" s="170">
        <v>66</v>
      </c>
      <c r="B103" s="171" t="s">
        <v>236</v>
      </c>
      <c r="C103" s="172" t="s">
        <v>237</v>
      </c>
      <c r="D103" s="173" t="s">
        <v>105</v>
      </c>
      <c r="E103" s="174">
        <v>20</v>
      </c>
      <c r="F103" s="174">
        <v>0</v>
      </c>
      <c r="G103" s="175">
        <f>E103*F103</f>
        <v>0</v>
      </c>
      <c r="O103" s="169">
        <v>2</v>
      </c>
      <c r="AA103" s="145">
        <v>1</v>
      </c>
      <c r="AB103" s="145">
        <v>7</v>
      </c>
      <c r="AC103" s="145">
        <v>7</v>
      </c>
      <c r="AZ103" s="145">
        <v>2</v>
      </c>
      <c r="BA103" s="145">
        <f>IF(AZ103=1,G103,0)</f>
        <v>0</v>
      </c>
      <c r="BB103" s="145">
        <f>IF(AZ103=2,G103,0)</f>
        <v>0</v>
      </c>
      <c r="BC103" s="145">
        <f>IF(AZ103=3,G103,0)</f>
        <v>0</v>
      </c>
      <c r="BD103" s="145">
        <f>IF(AZ103=4,G103,0)</f>
        <v>0</v>
      </c>
      <c r="BE103" s="145">
        <f>IF(AZ103=5,G103,0)</f>
        <v>0</v>
      </c>
      <c r="CA103" s="176">
        <v>1</v>
      </c>
      <c r="CB103" s="176">
        <v>7</v>
      </c>
      <c r="CZ103" s="145">
        <v>0</v>
      </c>
    </row>
    <row r="104" spans="1:104" x14ac:dyDescent="0.2">
      <c r="A104" s="170">
        <v>67</v>
      </c>
      <c r="B104" s="171" t="s">
        <v>238</v>
      </c>
      <c r="C104" s="172" t="s">
        <v>239</v>
      </c>
      <c r="D104" s="173" t="s">
        <v>139</v>
      </c>
      <c r="E104" s="174">
        <v>2</v>
      </c>
      <c r="F104" s="174">
        <v>0</v>
      </c>
      <c r="G104" s="175">
        <f>E104*F104</f>
        <v>0</v>
      </c>
      <c r="O104" s="169">
        <v>2</v>
      </c>
      <c r="AA104" s="145">
        <v>1</v>
      </c>
      <c r="AB104" s="145">
        <v>7</v>
      </c>
      <c r="AC104" s="145">
        <v>7</v>
      </c>
      <c r="AZ104" s="145">
        <v>2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6">
        <v>1</v>
      </c>
      <c r="CB104" s="176">
        <v>7</v>
      </c>
      <c r="CZ104" s="145">
        <v>1.2999999999999999E-4</v>
      </c>
    </row>
    <row r="105" spans="1:104" x14ac:dyDescent="0.2">
      <c r="A105" s="170">
        <v>68</v>
      </c>
      <c r="B105" s="171" t="s">
        <v>240</v>
      </c>
      <c r="C105" s="172" t="s">
        <v>241</v>
      </c>
      <c r="D105" s="173" t="s">
        <v>100</v>
      </c>
      <c r="E105" s="174">
        <v>4.2000000000000002E-4</v>
      </c>
      <c r="F105" s="174">
        <v>0</v>
      </c>
      <c r="G105" s="175">
        <f>E105*F105</f>
        <v>0</v>
      </c>
      <c r="O105" s="169">
        <v>2</v>
      </c>
      <c r="AA105" s="145">
        <v>7</v>
      </c>
      <c r="AB105" s="145">
        <v>1001</v>
      </c>
      <c r="AC105" s="145">
        <v>5</v>
      </c>
      <c r="AZ105" s="145">
        <v>2</v>
      </c>
      <c r="BA105" s="145">
        <f>IF(AZ105=1,G105,0)</f>
        <v>0</v>
      </c>
      <c r="BB105" s="145">
        <f>IF(AZ105=2,G105,0)</f>
        <v>0</v>
      </c>
      <c r="BC105" s="145">
        <f>IF(AZ105=3,G105,0)</f>
        <v>0</v>
      </c>
      <c r="BD105" s="145">
        <f>IF(AZ105=4,G105,0)</f>
        <v>0</v>
      </c>
      <c r="BE105" s="145">
        <f>IF(AZ105=5,G105,0)</f>
        <v>0</v>
      </c>
      <c r="CA105" s="176">
        <v>7</v>
      </c>
      <c r="CB105" s="176">
        <v>1001</v>
      </c>
      <c r="CZ105" s="145">
        <v>0</v>
      </c>
    </row>
    <row r="106" spans="1:104" x14ac:dyDescent="0.2">
      <c r="A106" s="183"/>
      <c r="B106" s="184" t="s">
        <v>78</v>
      </c>
      <c r="C106" s="185" t="str">
        <f>CONCATENATE(B100," ",C100)</f>
        <v>735 Otopná tělesa</v>
      </c>
      <c r="D106" s="186"/>
      <c r="E106" s="187"/>
      <c r="F106" s="188"/>
      <c r="G106" s="189">
        <f>SUM(G100:G105)</f>
        <v>0</v>
      </c>
      <c r="O106" s="169">
        <v>4</v>
      </c>
      <c r="BA106" s="190">
        <f>SUM(BA100:BA105)</f>
        <v>0</v>
      </c>
      <c r="BB106" s="190">
        <f>SUM(BB100:BB105)</f>
        <v>0</v>
      </c>
      <c r="BC106" s="190">
        <f>SUM(BC100:BC105)</f>
        <v>0</v>
      </c>
      <c r="BD106" s="190">
        <f>SUM(BD100:BD105)</f>
        <v>0</v>
      </c>
      <c r="BE106" s="190">
        <f>SUM(BE100:BE105)</f>
        <v>0</v>
      </c>
    </row>
    <row r="107" spans="1:104" x14ac:dyDescent="0.2">
      <c r="E107" s="145"/>
    </row>
    <row r="108" spans="1:104" x14ac:dyDescent="0.2">
      <c r="E108" s="145"/>
    </row>
    <row r="109" spans="1:104" x14ac:dyDescent="0.2">
      <c r="E109" s="145"/>
    </row>
    <row r="110" spans="1:104" x14ac:dyDescent="0.2">
      <c r="E110" s="145"/>
    </row>
    <row r="111" spans="1:104" x14ac:dyDescent="0.2">
      <c r="E111" s="145"/>
    </row>
    <row r="112" spans="1:104" x14ac:dyDescent="0.2">
      <c r="E112" s="145"/>
    </row>
    <row r="113" spans="5:5" x14ac:dyDescent="0.2">
      <c r="E113" s="145"/>
    </row>
    <row r="114" spans="5:5" x14ac:dyDescent="0.2">
      <c r="E114" s="145"/>
    </row>
    <row r="115" spans="5:5" x14ac:dyDescent="0.2">
      <c r="E115" s="145"/>
    </row>
    <row r="116" spans="5:5" x14ac:dyDescent="0.2">
      <c r="E116" s="145"/>
    </row>
    <row r="117" spans="5:5" x14ac:dyDescent="0.2">
      <c r="E117" s="145"/>
    </row>
    <row r="118" spans="5:5" x14ac:dyDescent="0.2">
      <c r="E118" s="145"/>
    </row>
    <row r="119" spans="5:5" x14ac:dyDescent="0.2">
      <c r="E119" s="145"/>
    </row>
    <row r="120" spans="5:5" x14ac:dyDescent="0.2">
      <c r="E120" s="145"/>
    </row>
    <row r="121" spans="5:5" x14ac:dyDescent="0.2">
      <c r="E121" s="145"/>
    </row>
    <row r="122" spans="5:5" x14ac:dyDescent="0.2">
      <c r="E122" s="145"/>
    </row>
    <row r="123" spans="5:5" x14ac:dyDescent="0.2">
      <c r="E123" s="145"/>
    </row>
    <row r="124" spans="5:5" x14ac:dyDescent="0.2">
      <c r="E124" s="145"/>
    </row>
    <row r="125" spans="5:5" x14ac:dyDescent="0.2">
      <c r="E125" s="145"/>
    </row>
    <row r="126" spans="5:5" x14ac:dyDescent="0.2">
      <c r="E126" s="145"/>
    </row>
    <row r="127" spans="5:5" x14ac:dyDescent="0.2">
      <c r="E127" s="145"/>
    </row>
    <row r="128" spans="5:5" x14ac:dyDescent="0.2">
      <c r="E128" s="145"/>
    </row>
    <row r="129" spans="1:7" x14ac:dyDescent="0.2">
      <c r="E129" s="145"/>
    </row>
    <row r="130" spans="1:7" x14ac:dyDescent="0.2">
      <c r="A130" s="191"/>
      <c r="B130" s="191"/>
      <c r="C130" s="191"/>
      <c r="D130" s="191"/>
      <c r="E130" s="191"/>
      <c r="F130" s="191"/>
      <c r="G130" s="191"/>
    </row>
    <row r="131" spans="1:7" x14ac:dyDescent="0.2">
      <c r="A131" s="191"/>
      <c r="B131" s="191"/>
      <c r="C131" s="191"/>
      <c r="D131" s="191"/>
      <c r="E131" s="191"/>
      <c r="F131" s="191"/>
      <c r="G131" s="191"/>
    </row>
    <row r="132" spans="1:7" x14ac:dyDescent="0.2">
      <c r="A132" s="191"/>
      <c r="B132" s="191"/>
      <c r="C132" s="191"/>
      <c r="D132" s="191"/>
      <c r="E132" s="191"/>
      <c r="F132" s="191"/>
      <c r="G132" s="191"/>
    </row>
    <row r="133" spans="1:7" x14ac:dyDescent="0.2">
      <c r="A133" s="191"/>
      <c r="B133" s="191"/>
      <c r="C133" s="191"/>
      <c r="D133" s="191"/>
      <c r="E133" s="191"/>
      <c r="F133" s="191"/>
      <c r="G133" s="191"/>
    </row>
    <row r="134" spans="1:7" x14ac:dyDescent="0.2">
      <c r="E134" s="145"/>
    </row>
    <row r="135" spans="1:7" x14ac:dyDescent="0.2">
      <c r="E135" s="145"/>
    </row>
    <row r="136" spans="1:7" x14ac:dyDescent="0.2">
      <c r="E136" s="145"/>
    </row>
    <row r="137" spans="1:7" x14ac:dyDescent="0.2">
      <c r="E137" s="145"/>
    </row>
    <row r="138" spans="1:7" x14ac:dyDescent="0.2">
      <c r="E138" s="145"/>
    </row>
    <row r="139" spans="1:7" x14ac:dyDescent="0.2">
      <c r="E139" s="145"/>
    </row>
    <row r="140" spans="1:7" x14ac:dyDescent="0.2">
      <c r="E140" s="145"/>
    </row>
    <row r="141" spans="1:7" x14ac:dyDescent="0.2">
      <c r="E141" s="145"/>
    </row>
    <row r="142" spans="1:7" x14ac:dyDescent="0.2">
      <c r="E142" s="145"/>
    </row>
    <row r="143" spans="1:7" x14ac:dyDescent="0.2">
      <c r="E143" s="145"/>
    </row>
    <row r="144" spans="1:7" x14ac:dyDescent="0.2">
      <c r="E144" s="145"/>
    </row>
    <row r="145" spans="5:5" x14ac:dyDescent="0.2">
      <c r="E145" s="145"/>
    </row>
    <row r="146" spans="5:5" x14ac:dyDescent="0.2">
      <c r="E146" s="145"/>
    </row>
    <row r="147" spans="5:5" x14ac:dyDescent="0.2">
      <c r="E147" s="145"/>
    </row>
    <row r="148" spans="5:5" x14ac:dyDescent="0.2">
      <c r="E148" s="145"/>
    </row>
    <row r="149" spans="5:5" x14ac:dyDescent="0.2">
      <c r="E149" s="145"/>
    </row>
    <row r="150" spans="5:5" x14ac:dyDescent="0.2">
      <c r="E150" s="145"/>
    </row>
    <row r="151" spans="5:5" x14ac:dyDescent="0.2">
      <c r="E151" s="145"/>
    </row>
    <row r="152" spans="5:5" x14ac:dyDescent="0.2">
      <c r="E152" s="145"/>
    </row>
    <row r="153" spans="5:5" x14ac:dyDescent="0.2">
      <c r="E153" s="145"/>
    </row>
    <row r="154" spans="5:5" x14ac:dyDescent="0.2">
      <c r="E154" s="145"/>
    </row>
    <row r="155" spans="5:5" x14ac:dyDescent="0.2">
      <c r="E155" s="145"/>
    </row>
    <row r="156" spans="5:5" x14ac:dyDescent="0.2">
      <c r="E156" s="145"/>
    </row>
    <row r="157" spans="5:5" x14ac:dyDescent="0.2">
      <c r="E157" s="145"/>
    </row>
    <row r="158" spans="5:5" x14ac:dyDescent="0.2">
      <c r="E158" s="145"/>
    </row>
    <row r="159" spans="5:5" x14ac:dyDescent="0.2">
      <c r="E159" s="145"/>
    </row>
    <row r="160" spans="5:5" x14ac:dyDescent="0.2">
      <c r="E160" s="145"/>
    </row>
    <row r="161" spans="1:7" x14ac:dyDescent="0.2">
      <c r="E161" s="145"/>
    </row>
    <row r="162" spans="1:7" x14ac:dyDescent="0.2">
      <c r="E162" s="145"/>
    </row>
    <row r="163" spans="1:7" x14ac:dyDescent="0.2">
      <c r="E163" s="145"/>
    </row>
    <row r="164" spans="1:7" x14ac:dyDescent="0.2">
      <c r="E164" s="145"/>
    </row>
    <row r="165" spans="1:7" x14ac:dyDescent="0.2">
      <c r="A165" s="192"/>
      <c r="B165" s="192"/>
    </row>
    <row r="166" spans="1:7" x14ac:dyDescent="0.2">
      <c r="A166" s="191"/>
      <c r="B166" s="191"/>
      <c r="C166" s="194"/>
      <c r="D166" s="194"/>
      <c r="E166" s="195"/>
      <c r="F166" s="194"/>
      <c r="G166" s="196"/>
    </row>
    <row r="167" spans="1:7" x14ac:dyDescent="0.2">
      <c r="A167" s="197"/>
      <c r="B167" s="197"/>
      <c r="C167" s="191"/>
      <c r="D167" s="191"/>
      <c r="E167" s="198"/>
      <c r="F167" s="191"/>
      <c r="G167" s="191"/>
    </row>
    <row r="168" spans="1:7" x14ac:dyDescent="0.2">
      <c r="A168" s="191"/>
      <c r="B168" s="191"/>
      <c r="C168" s="191"/>
      <c r="D168" s="191"/>
      <c r="E168" s="198"/>
      <c r="F168" s="191"/>
      <c r="G168" s="191"/>
    </row>
    <row r="169" spans="1:7" x14ac:dyDescent="0.2">
      <c r="A169" s="191"/>
      <c r="B169" s="191"/>
      <c r="C169" s="191"/>
      <c r="D169" s="191"/>
      <c r="E169" s="198"/>
      <c r="F169" s="191"/>
      <c r="G169" s="191"/>
    </row>
    <row r="170" spans="1:7" x14ac:dyDescent="0.2">
      <c r="A170" s="191"/>
      <c r="B170" s="191"/>
      <c r="C170" s="191"/>
      <c r="D170" s="191"/>
      <c r="E170" s="198"/>
      <c r="F170" s="191"/>
      <c r="G170" s="191"/>
    </row>
    <row r="171" spans="1:7" x14ac:dyDescent="0.2">
      <c r="A171" s="191"/>
      <c r="B171" s="191"/>
      <c r="C171" s="191"/>
      <c r="D171" s="191"/>
      <c r="E171" s="198"/>
      <c r="F171" s="191"/>
      <c r="G171" s="191"/>
    </row>
    <row r="172" spans="1:7" x14ac:dyDescent="0.2">
      <c r="A172" s="191"/>
      <c r="B172" s="191"/>
      <c r="C172" s="191"/>
      <c r="D172" s="191"/>
      <c r="E172" s="198"/>
      <c r="F172" s="191"/>
      <c r="G172" s="191"/>
    </row>
    <row r="173" spans="1:7" x14ac:dyDescent="0.2">
      <c r="A173" s="191"/>
      <c r="B173" s="191"/>
      <c r="C173" s="191"/>
      <c r="D173" s="191"/>
      <c r="E173" s="198"/>
      <c r="F173" s="191"/>
      <c r="G173" s="191"/>
    </row>
    <row r="174" spans="1:7" x14ac:dyDescent="0.2">
      <c r="A174" s="191"/>
      <c r="B174" s="191"/>
      <c r="C174" s="191"/>
      <c r="D174" s="191"/>
      <c r="E174" s="198"/>
      <c r="F174" s="191"/>
      <c r="G174" s="191"/>
    </row>
    <row r="175" spans="1:7" x14ac:dyDescent="0.2">
      <c r="A175" s="191"/>
      <c r="B175" s="191"/>
      <c r="C175" s="191"/>
      <c r="D175" s="191"/>
      <c r="E175" s="198"/>
      <c r="F175" s="191"/>
      <c r="G175" s="191"/>
    </row>
    <row r="176" spans="1:7" x14ac:dyDescent="0.2">
      <c r="A176" s="191"/>
      <c r="B176" s="191"/>
      <c r="C176" s="191"/>
      <c r="D176" s="191"/>
      <c r="E176" s="198"/>
      <c r="F176" s="191"/>
      <c r="G176" s="191"/>
    </row>
    <row r="177" spans="1:7" x14ac:dyDescent="0.2">
      <c r="A177" s="191"/>
      <c r="B177" s="191"/>
      <c r="C177" s="191"/>
      <c r="D177" s="191"/>
      <c r="E177" s="198"/>
      <c r="F177" s="191"/>
      <c r="G177" s="191"/>
    </row>
    <row r="178" spans="1:7" x14ac:dyDescent="0.2">
      <c r="A178" s="191"/>
      <c r="B178" s="191"/>
      <c r="C178" s="191"/>
      <c r="D178" s="191"/>
      <c r="E178" s="198"/>
      <c r="F178" s="191"/>
      <c r="G178" s="191"/>
    </row>
    <row r="179" spans="1:7" x14ac:dyDescent="0.2">
      <c r="A179" s="191"/>
      <c r="B179" s="191"/>
      <c r="C179" s="191"/>
      <c r="D179" s="191"/>
      <c r="E179" s="198"/>
      <c r="F179" s="191"/>
      <c r="G179" s="191"/>
    </row>
  </sheetData>
  <mergeCells count="10">
    <mergeCell ref="C30:D30"/>
    <mergeCell ref="C32:D32"/>
    <mergeCell ref="C25:D25"/>
    <mergeCell ref="A1:G1"/>
    <mergeCell ref="A3:B3"/>
    <mergeCell ref="A4:B4"/>
    <mergeCell ref="E4:G4"/>
    <mergeCell ref="C9:D9"/>
    <mergeCell ref="C11:D11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Truparová</dc:creator>
  <cp:lastModifiedBy>Jochimová Lenka</cp:lastModifiedBy>
  <cp:lastPrinted>2023-08-23T09:57:32Z</cp:lastPrinted>
  <dcterms:created xsi:type="dcterms:W3CDTF">2022-12-12T14:02:05Z</dcterms:created>
  <dcterms:modified xsi:type="dcterms:W3CDTF">2023-08-24T09:13:10Z</dcterms:modified>
</cp:coreProperties>
</file>